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<sst xmlns="http://schemas.openxmlformats.org/spreadsheetml/2006/main" count="96" uniqueCount="91">
  <si>
    <t>%</t>
  </si>
  <si>
    <t>CUENTAS DE RESULTADOS</t>
  </si>
  <si>
    <t>CUENTAS DE BALANCE</t>
  </si>
  <si>
    <t>ING. PROPIOS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</si>
  <si>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</si>
  <si>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</si>
  <si>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</si>
  <si>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</si>
  <si>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</si>
  <si>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</si>
  <si>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</si>
  <si>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</si>
  <si>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</si>
  <si>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</si>
  <si>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</si>
  <si>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</si>
  <si>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</si>
  <si>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</si>
  <si>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</si>
  <si>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</si>
  <si>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</si>
  <si>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</si>
  <si>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</si>
  <si>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</si>
  <si>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</si>
  <si>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</si>
  <si>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</si>
  <si>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</si>
  <si>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</si>
  <si>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</si>
  <si>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</si>
  <si>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</si>
  <si>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</si>
  <si>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</si>
  <si>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</si>
  <si>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</si>
  <si>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</si>
  <si>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</si>
  <si>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</si>
  <si>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</si>
  <si>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</si>
  <si>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</si>
  <si>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</si>
  <si>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</si>
  <si>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</si>
  <si>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</si>
  <si>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</si>
  <si>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</si>
  <si>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</si>
  <si>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</si>
  <si>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</si>
  <si>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</si>
  <si>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</si>
  <si>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</si>
  <si>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</si>
  <si>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</si>
  <si>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</si>
  <si>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</si>
  <si>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</si>
  <si>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</si>
  <si>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</si>
  <si>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</si>
  <si>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>POR EROGAR
(D)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</si>
  <si>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</si>
  <si>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</si>
  <si>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</si>
  <si>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</si>
  <si>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</si>
  <si>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</si>
  <si>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</si>
  <si>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</si>
  <si>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</si>
  <si>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</si>
  <si>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</si>
  <si>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</si>
  <si>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</si>
  <si>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</si>
  <si>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</si>
  <si>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PRESIDENTE MUNICIPAL</t>
  </si>
  <si>
    <t>SÍNDICO MUNICIPAL</t>
  </si>
  <si>
    <t>LIC. JOSE EMMANUEL MEJIA HERNANDEZ</t>
  </si>
  <si>
    <t>PROFR.LUCAS PABLO GUZMAN ISIDRO</t>
  </si>
  <si>
    <t>PROFRA. PAULINA MADRIGAL MOCTEZUMA</t>
  </si>
  <si>
    <t>C.F.E.</t>
  </si>
  <si>
    <t xml:space="preserve">LAUDOS LABORALES </t>
  </si>
  <si>
    <t xml:space="preserve">PRODDER </t>
  </si>
  <si>
    <t>Formato : FR-02</t>
  </si>
  <si>
    <t xml:space="preserve">FOCOM </t>
  </si>
  <si>
    <t xml:space="preserve">IEPS TABACOS </t>
  </si>
  <si>
    <t xml:space="preserve">IEPS GASOLINAS </t>
  </si>
  <si>
    <t>EJERCICIO FISCAL: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</si>
</sst>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4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17" borderId="0" applyNumberFormat="0" applyBorder="0" applyAlignment="0" applyProtection="0"/>
    <xf numFmtId="0" fontId="41" fillId="27" borderId="0" applyNumberFormat="0" applyBorder="0" applyAlignment="0" applyProtection="0"/>
    <xf numFmtId="0" fontId="14" fillId="19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41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6" fillId="36" borderId="2" applyNumberFormat="0" applyAlignment="0" applyProtection="0"/>
    <xf numFmtId="0" fontId="44" fillId="37" borderId="3" applyNumberFormat="0" applyAlignment="0" applyProtection="0"/>
    <xf numFmtId="0" fontId="17" fillId="38" borderId="4" applyNumberFormat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41" fillId="43" borderId="0" applyNumberFormat="0" applyBorder="0" applyAlignment="0" applyProtection="0"/>
    <xf numFmtId="0" fontId="14" fillId="44" borderId="0" applyNumberFormat="0" applyBorder="0" applyAlignment="0" applyProtection="0"/>
    <xf numFmtId="0" fontId="41" fillId="45" borderId="0" applyNumberFormat="0" applyBorder="0" applyAlignment="0" applyProtection="0"/>
    <xf numFmtId="0" fontId="14" fillId="29" borderId="0" applyNumberFormat="0" applyBorder="0" applyAlignment="0" applyProtection="0"/>
    <xf numFmtId="0" fontId="41" fillId="46" borderId="0" applyNumberFormat="0" applyBorder="0" applyAlignment="0" applyProtection="0"/>
    <xf numFmtId="0" fontId="14" fillId="31" borderId="0" applyNumberFormat="0" applyBorder="0" applyAlignment="0" applyProtection="0"/>
    <xf numFmtId="0" fontId="41" fillId="47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1" applyNumberFormat="0" applyAlignment="0" applyProtection="0"/>
    <xf numFmtId="0" fontId="20" fillId="1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23" fillId="36" borderId="11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7" fillId="0" borderId="13" applyNumberFormat="0" applyFill="0" applyAlignment="0" applyProtection="0"/>
    <xf numFmtId="0" fontId="47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8" fillId="0" borderId="17" applyNumberFormat="0" applyFill="0" applyAlignment="0" applyProtection="0"/>
  </cellStyleXfs>
  <cellXfs count="105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9" fillId="0" borderId="0" xfId="80" applyFont="1" applyBorder="1" applyAlignment="1">
      <alignment/>
    </xf>
    <xf numFmtId="44" fontId="7" fillId="0" borderId="0" xfId="87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4" fontId="3" fillId="0" borderId="0" xfId="87" applyFont="1" applyAlignment="1">
      <alignment/>
    </xf>
    <xf numFmtId="44" fontId="59" fillId="0" borderId="0" xfId="87" applyFont="1" applyAlignment="1">
      <alignment horizontal="center"/>
    </xf>
    <xf numFmtId="0" fontId="7" fillId="0" borderId="0" xfId="0" applyFont="1" applyAlignment="1">
      <alignment/>
    </xf>
    <xf numFmtId="165" fontId="7" fillId="0" borderId="0" xfId="80" applyFont="1" applyBorder="1" applyAlignment="1">
      <alignment/>
    </xf>
    <xf numFmtId="0" fontId="7" fillId="0" borderId="0" xfId="0" applyFont="1" applyBorder="1" applyAlignment="1">
      <alignment horizont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9" fontId="7" fillId="0" borderId="18" xfId="118" applyFont="1" applyFill="1" applyBorder="1" applyAlignment="1">
      <alignment/>
    </xf>
    <xf numFmtId="44" fontId="3" fillId="0" borderId="18" xfId="93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60" fillId="0" borderId="0" xfId="87" applyFont="1" applyFill="1" applyAlignment="1">
      <alignment horizontal="right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4" fontId="61" fillId="0" borderId="0" xfId="87" applyFont="1" applyFill="1" applyAlignment="1">
      <alignment horizontal="right" wrapText="1"/>
    </xf>
    <xf numFmtId="8" fontId="0" fillId="0" borderId="0" xfId="0" applyNumberFormat="1" applyFont="1" applyAlignment="1">
      <alignment/>
    </xf>
    <xf numFmtId="4" fontId="62" fillId="0" borderId="0" xfId="0" applyNumberFormat="1" applyFont="1" applyAlignment="1">
      <alignment horizontal="right" wrapText="1"/>
    </xf>
    <xf numFmtId="0" fontId="5" fillId="55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/>
    </xf>
    <xf numFmtId="44" fontId="3" fillId="0" borderId="0" xfId="87" applyFont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44" fontId="9" fillId="56" borderId="18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3" fillId="56" borderId="0" xfId="101" applyFont="1" applyFill="1" applyAlignment="1">
      <alignment horizontal="center"/>
      <protection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56" borderId="21" xfId="93" applyFont="1" applyFill="1" applyBorder="1" applyAlignment="1">
      <alignment horizontal="center"/>
    </xf>
    <xf numFmtId="44" fontId="9" fillId="56" borderId="22" xfId="93" applyFont="1" applyFill="1" applyBorder="1" applyAlignment="1">
      <alignment horizontal="center"/>
    </xf>
    <xf numFmtId="44" fontId="9" fillId="56" borderId="23" xfId="93" applyFont="1" applyFill="1" applyBorder="1" applyAlignment="1">
      <alignment horizontal="center"/>
    </xf>
    <xf numFmtId="0" fontId="0" fillId="0" borderId="0" xfId="0" applyFill="1" applyAlignment="1">
      <alignment horizontal="justify" vertical="justify" wrapText="1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0</xdr:rowOff>
    </xdr:from>
    <xdr:to>
      <xdr:col>0</xdr:col>
      <xdr:colOff>1000125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714375</xdr:colOff>
      <xdr:row>1</xdr:row>
      <xdr:rowOff>57150</xdr:rowOff>
    </xdr:from>
    <xdr:to>
      <xdr:col>11</xdr:col>
      <xdr:colOff>733425</xdr:colOff>
      <xdr:row>2</xdr:row>
      <xdr:rowOff>133350</xdr:rowOff>
    </xdr:to>
    <xdr:sp>
      <xdr:nvSpPr>
        <xdr:cNvPr id="2" name="2 Rectángulo redondeado"/>
        <xdr:cNvSpPr>
          <a:spLocks/>
        </xdr:cNvSpPr>
      </xdr:nvSpPr>
      <xdr:spPr>
        <a:xfrm>
          <a:off x="10306050" y="219075"/>
          <a:ext cx="97155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89"/>
  <sheetViews>
    <sheetView tabSelected="1" zoomScaleSheetLayoutView="100" zoomScalePageLayoutView="0" workbookViewId="0" topLeftCell="B10">
      <selection activeCell="D29" sqref="D29"/>
    </sheetView>
  </sheetViews>
  <sheetFormatPr defaultColWidth="11.421875" defaultRowHeight="12.75"/>
  <cols>
    <col min="1" max="1" width="24.57421875" style="3" customWidth="1"/>
    <col min="2" max="2" width="11.57421875" style="26" customWidth="1"/>
    <col min="3" max="3" width="16.8515625" style="26" customWidth="1"/>
    <col min="4" max="4" width="16.421875" style="26" customWidth="1"/>
    <col min="5" max="5" width="14.00390625" style="26" customWidth="1"/>
    <col min="6" max="6" width="6.00390625" style="3" customWidth="1"/>
    <col min="7" max="7" width="12.7109375" style="26" customWidth="1"/>
    <col min="8" max="9" width="13.7109375" style="26" customWidth="1"/>
    <col min="10" max="11" width="14.28125" style="26" customWidth="1"/>
    <col min="12" max="12" width="11.7109375" style="3" bestFit="1" customWidth="1"/>
    <col min="13" max="13" width="12.8515625" style="3" bestFit="1" customWidth="1"/>
    <col min="14" max="14" width="12.00390625" style="3" bestFit="1" customWidth="1"/>
    <col min="15" max="16384" width="11.421875" style="3" customWidth="1"/>
  </cols>
  <sheetData>
    <row r="2" spans="1:12" ht="15.75" customHeight="1">
      <c r="A2" s="74" t="s">
        <v>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.75" customHeight="1">
      <c r="A3" s="10"/>
      <c r="B3" s="7"/>
      <c r="C3" s="7"/>
      <c r="D3" s="7"/>
      <c r="E3" s="7"/>
      <c r="F3" s="10"/>
      <c r="G3" s="7"/>
      <c r="H3" s="7"/>
      <c r="I3" s="7"/>
      <c r="J3" s="7"/>
      <c r="K3" s="7"/>
      <c r="L3" s="10"/>
    </row>
    <row r="4" spans="1:12" ht="15.75" customHeight="1">
      <c r="A4" s="74" t="s">
        <v>10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 customHeight="1">
      <c r="A5" s="96" t="s">
        <v>90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.75" customHeight="1">
      <c r="A6" s="9"/>
      <c r="B6" s="6"/>
      <c r="C6" s="6"/>
      <c r="D6" s="6"/>
      <c r="E6" s="6"/>
      <c r="F6" s="9"/>
      <c r="G6" s="6"/>
      <c r="H6" s="6"/>
      <c r="I6" s="6"/>
      <c r="J6" s="6"/>
      <c r="K6" s="6"/>
      <c r="L6" s="9"/>
    </row>
    <row r="7" spans="1:12" ht="15.75" customHeight="1">
      <c r="A7" s="4" t="s">
        <v>51</v>
      </c>
      <c r="B7" s="6"/>
      <c r="C7" s="6"/>
      <c r="D7" s="6"/>
      <c r="E7" s="6"/>
      <c r="F7" s="9"/>
      <c r="G7" s="6"/>
      <c r="H7" s="6"/>
      <c r="I7" s="6"/>
      <c r="J7" s="6"/>
      <c r="K7" s="6"/>
      <c r="L7" s="9"/>
    </row>
    <row r="8" spans="2:11" ht="15.75" customHeight="1">
      <c r="B8" s="3"/>
      <c r="C8" s="103" t="s">
        <v>1</v>
      </c>
      <c r="D8" s="103"/>
      <c r="E8" s="104"/>
      <c r="F8" s="104"/>
      <c r="G8" s="104"/>
      <c r="H8" s="103" t="s">
        <v>2</v>
      </c>
      <c r="I8" s="103"/>
      <c r="J8" s="103"/>
      <c r="K8" s="103"/>
    </row>
    <row r="9" spans="1:12" ht="25.5" customHeight="1">
      <c r="A9" s="90" t="s">
        <v>18</v>
      </c>
      <c r="B9" s="81" t="s">
        <v>30</v>
      </c>
      <c r="C9" s="81" t="s">
        <v>31</v>
      </c>
      <c r="D9" s="81" t="s">
        <v>52</v>
      </c>
      <c r="E9" s="72" t="s">
        <v>34</v>
      </c>
      <c r="F9" s="72" t="s">
        <v>0</v>
      </c>
      <c r="G9" s="90" t="s">
        <v>62</v>
      </c>
      <c r="H9" s="72" t="s">
        <v>60</v>
      </c>
      <c r="I9" s="72" t="s">
        <v>61</v>
      </c>
      <c r="J9" s="72" t="s">
        <v>63</v>
      </c>
      <c r="K9" s="72" t="s">
        <v>64</v>
      </c>
      <c r="L9" s="8" t="s">
        <v>19</v>
      </c>
    </row>
    <row r="10" spans="1:15" ht="15.75" customHeight="1">
      <c r="A10" s="91"/>
      <c r="B10" s="81"/>
      <c r="C10" s="81"/>
      <c r="D10" s="81"/>
      <c r="E10" s="72"/>
      <c r="F10" s="72"/>
      <c r="G10" s="91"/>
      <c r="H10" s="72"/>
      <c r="I10" s="72"/>
      <c r="J10" s="72"/>
      <c r="K10" s="72"/>
      <c r="L10" s="1" t="s">
        <v>20</v>
      </c>
      <c r="M10" s="65"/>
      <c r="N10" s="26"/>
      <c r="O10" s="66"/>
    </row>
    <row r="11" spans="1:14" ht="15.75" customHeight="1">
      <c r="A11" s="12" t="s">
        <v>3</v>
      </c>
      <c r="B11" s="13">
        <f>SUM(B12:B15)</f>
        <v>9600734.78</v>
      </c>
      <c r="C11" s="13">
        <f>SUM(C12:C15)</f>
        <v>3749518.9000000004</v>
      </c>
      <c r="D11" s="13">
        <f>3486.03+18.82</f>
        <v>3504.8500000000004</v>
      </c>
      <c r="E11" s="13">
        <f>166483+310898.08+726451.95+357805.72+6148</f>
        <v>1567786.75</v>
      </c>
      <c r="F11" s="62">
        <f>E11/C11</f>
        <v>0.418130109972242</v>
      </c>
      <c r="G11" s="13">
        <f>C11-E11</f>
        <v>2181732.1500000004</v>
      </c>
      <c r="H11" s="13">
        <f>1986534.83+61607.2+122529.65</f>
        <v>2170671.68</v>
      </c>
      <c r="I11" s="13">
        <f>4112.07+6948.4</f>
        <v>11060.47</v>
      </c>
      <c r="J11" s="13">
        <v>0</v>
      </c>
      <c r="K11" s="13">
        <f>H11+I11-J11</f>
        <v>2181732.1500000004</v>
      </c>
      <c r="L11" s="61">
        <f>E11/B11</f>
        <v>0.1632986209832577</v>
      </c>
      <c r="M11" s="65"/>
      <c r="N11" s="65"/>
    </row>
    <row r="12" spans="1:13" ht="15.75" customHeight="1">
      <c r="A12" s="16" t="s">
        <v>54</v>
      </c>
      <c r="B12" s="17">
        <v>3615161.25</v>
      </c>
      <c r="C12" s="17">
        <v>1968854.18</v>
      </c>
      <c r="D12" s="17">
        <v>0</v>
      </c>
      <c r="E12" s="17">
        <v>0</v>
      </c>
      <c r="F12" s="63">
        <f aca="true" t="shared" si="0" ref="F12:F25">E12/C12</f>
        <v>0</v>
      </c>
      <c r="G12" s="17">
        <v>0</v>
      </c>
      <c r="H12" s="64"/>
      <c r="I12" s="17">
        <v>0</v>
      </c>
      <c r="J12" s="17">
        <v>0</v>
      </c>
      <c r="K12" s="14">
        <f aca="true" t="shared" si="1" ref="K12:K28">H12+I12-J12</f>
        <v>0</v>
      </c>
      <c r="L12" s="15">
        <f>E12/B12</f>
        <v>0</v>
      </c>
      <c r="M12" s="65"/>
    </row>
    <row r="13" spans="1:13" ht="15.75" customHeight="1">
      <c r="A13" s="16" t="s">
        <v>55</v>
      </c>
      <c r="B13" s="17">
        <v>5074093.5</v>
      </c>
      <c r="C13" s="17">
        <v>1402121.44</v>
      </c>
      <c r="D13" s="17">
        <v>0</v>
      </c>
      <c r="E13" s="17">
        <v>0</v>
      </c>
      <c r="F13" s="63">
        <f t="shared" si="0"/>
        <v>0</v>
      </c>
      <c r="G13" s="17">
        <v>0</v>
      </c>
      <c r="H13" s="17">
        <v>0</v>
      </c>
      <c r="I13" s="17">
        <v>0</v>
      </c>
      <c r="J13" s="17">
        <v>0</v>
      </c>
      <c r="K13" s="14">
        <f t="shared" si="1"/>
        <v>0</v>
      </c>
      <c r="L13" s="15">
        <f>E13/B13</f>
        <v>0</v>
      </c>
      <c r="M13" s="65"/>
    </row>
    <row r="14" spans="1:13" ht="15.75" customHeight="1">
      <c r="A14" s="16" t="s">
        <v>56</v>
      </c>
      <c r="B14" s="17">
        <v>911480.03</v>
      </c>
      <c r="C14" s="17">
        <v>378543.28</v>
      </c>
      <c r="D14" s="17">
        <v>0</v>
      </c>
      <c r="E14" s="17">
        <v>0</v>
      </c>
      <c r="F14" s="63">
        <f t="shared" si="0"/>
        <v>0</v>
      </c>
      <c r="G14" s="17">
        <v>0</v>
      </c>
      <c r="H14" s="17">
        <v>0</v>
      </c>
      <c r="I14" s="17">
        <v>0</v>
      </c>
      <c r="J14" s="17">
        <v>0</v>
      </c>
      <c r="K14" s="14">
        <f t="shared" si="1"/>
        <v>0</v>
      </c>
      <c r="L14" s="15">
        <f>E14/B14</f>
        <v>0</v>
      </c>
      <c r="M14" s="65"/>
    </row>
    <row r="15" spans="1:13" ht="15.75" customHeight="1">
      <c r="A15" s="16" t="s">
        <v>57</v>
      </c>
      <c r="B15" s="17"/>
      <c r="C15" s="17">
        <v>0</v>
      </c>
      <c r="D15" s="17">
        <v>0</v>
      </c>
      <c r="E15" s="17">
        <v>0</v>
      </c>
      <c r="F15" s="63">
        <v>0</v>
      </c>
      <c r="G15" s="17">
        <v>0</v>
      </c>
      <c r="H15" s="17">
        <v>0</v>
      </c>
      <c r="I15" s="17">
        <v>0</v>
      </c>
      <c r="J15" s="17">
        <v>0</v>
      </c>
      <c r="K15" s="14">
        <f t="shared" si="1"/>
        <v>0</v>
      </c>
      <c r="L15" s="15">
        <v>0</v>
      </c>
      <c r="M15" s="65"/>
    </row>
    <row r="16" spans="1:13" ht="15.75" customHeight="1">
      <c r="A16" s="16" t="s">
        <v>58</v>
      </c>
      <c r="B16" s="17">
        <v>0</v>
      </c>
      <c r="C16" s="17">
        <v>0</v>
      </c>
      <c r="D16" s="17">
        <v>0</v>
      </c>
      <c r="E16" s="17">
        <v>0</v>
      </c>
      <c r="F16" s="62"/>
      <c r="G16" s="17">
        <v>0</v>
      </c>
      <c r="H16" s="17">
        <v>0</v>
      </c>
      <c r="I16" s="17">
        <v>0</v>
      </c>
      <c r="J16" s="17">
        <v>0</v>
      </c>
      <c r="K16" s="14">
        <f t="shared" si="1"/>
        <v>0</v>
      </c>
      <c r="L16" s="15">
        <v>0</v>
      </c>
      <c r="M16" s="65"/>
    </row>
    <row r="17" spans="1:14" ht="15.75" customHeight="1">
      <c r="A17" s="12" t="s">
        <v>74</v>
      </c>
      <c r="B17" s="13">
        <f>SUM(B18:B28)</f>
        <v>70488003</v>
      </c>
      <c r="C17" s="13">
        <f>SUM(C18:C28)</f>
        <v>20214327.94</v>
      </c>
      <c r="D17" s="13">
        <f>SUM(D18:D27)</f>
        <v>10028.240000000002</v>
      </c>
      <c r="E17" s="13">
        <f>SUM(E18:E27)</f>
        <v>8303355.38</v>
      </c>
      <c r="F17" s="62">
        <f>E17/C17</f>
        <v>0.41076583919316784</v>
      </c>
      <c r="G17" s="13">
        <f>SUM(G18:G27)</f>
        <v>11910972.559999999</v>
      </c>
      <c r="H17" s="13">
        <f>SUM(H18:H27)</f>
        <v>12059314.41</v>
      </c>
      <c r="I17" s="13">
        <f>SUM(I18:I27)</f>
        <v>0</v>
      </c>
      <c r="J17" s="13">
        <f>SUM(J18:J27)</f>
        <v>0</v>
      </c>
      <c r="K17" s="13">
        <f>H17+I17-J17</f>
        <v>12059314.41</v>
      </c>
      <c r="L17" s="61">
        <v>0</v>
      </c>
      <c r="M17" s="65"/>
      <c r="N17" s="65"/>
    </row>
    <row r="18" spans="1:14" ht="15.75" customHeight="1">
      <c r="A18" s="16" t="s">
        <v>69</v>
      </c>
      <c r="B18" s="17">
        <v>22278356</v>
      </c>
      <c r="C18" s="17">
        <v>6814605.19</v>
      </c>
      <c r="D18" s="17">
        <v>2240.97</v>
      </c>
      <c r="E18" s="17">
        <v>4539395.01</v>
      </c>
      <c r="F18" s="63">
        <f t="shared" si="0"/>
        <v>0.6661273666537972</v>
      </c>
      <c r="G18" s="17">
        <f>C18-E18</f>
        <v>2275210.1800000006</v>
      </c>
      <c r="H18" s="17">
        <v>2373713.56</v>
      </c>
      <c r="I18" s="17">
        <v>0</v>
      </c>
      <c r="J18" s="17">
        <v>0</v>
      </c>
      <c r="K18" s="14">
        <f>H18+I18-J18</f>
        <v>2373713.56</v>
      </c>
      <c r="L18" s="15">
        <f>E18/B18</f>
        <v>0.20375807846862667</v>
      </c>
      <c r="M18" s="65">
        <f>G18-H18</f>
        <v>-98503.37999999942</v>
      </c>
      <c r="N18" s="65"/>
    </row>
    <row r="19" spans="1:14" ht="15.75" customHeight="1">
      <c r="A19" s="16" t="s">
        <v>25</v>
      </c>
      <c r="B19" s="17">
        <v>11151463</v>
      </c>
      <c r="C19" s="17">
        <v>3916019.91</v>
      </c>
      <c r="D19" s="17">
        <v>3616.15</v>
      </c>
      <c r="E19" s="17">
        <v>0</v>
      </c>
      <c r="F19" s="63">
        <f t="shared" si="0"/>
        <v>0</v>
      </c>
      <c r="G19" s="17">
        <f>C19-E19</f>
        <v>3916019.91</v>
      </c>
      <c r="H19" s="17">
        <v>3919639.06</v>
      </c>
      <c r="I19" s="17">
        <v>0</v>
      </c>
      <c r="J19" s="17">
        <v>0</v>
      </c>
      <c r="K19" s="14">
        <f t="shared" si="1"/>
        <v>3919639.06</v>
      </c>
      <c r="L19" s="15">
        <f>E19/B19</f>
        <v>0</v>
      </c>
      <c r="M19" s="65">
        <f>G19-H19</f>
        <v>-3619.149999999907</v>
      </c>
      <c r="N19" s="65"/>
    </row>
    <row r="20" spans="1:14" ht="15.75" customHeight="1">
      <c r="A20" s="16" t="s">
        <v>24</v>
      </c>
      <c r="B20" s="17">
        <v>21788588</v>
      </c>
      <c r="C20" s="17">
        <v>6226968.07</v>
      </c>
      <c r="D20" s="17">
        <v>1460.98</v>
      </c>
      <c r="E20" s="17">
        <v>3763960.37</v>
      </c>
      <c r="F20" s="63">
        <f t="shared" si="0"/>
        <v>0.6044611643560266</v>
      </c>
      <c r="G20" s="17">
        <f aca="true" t="shared" si="2" ref="G20:G25">C20-E20</f>
        <v>2463007.7</v>
      </c>
      <c r="H20" s="17">
        <v>2506516.88</v>
      </c>
      <c r="I20" s="17">
        <v>0</v>
      </c>
      <c r="J20" s="17">
        <v>0</v>
      </c>
      <c r="K20" s="14">
        <f t="shared" si="1"/>
        <v>2506516.88</v>
      </c>
      <c r="L20" s="15">
        <f aca="true" t="shared" si="3" ref="L20:L25">E20/B20</f>
        <v>0.17274916437907772</v>
      </c>
      <c r="M20" s="65">
        <f>G20-H20</f>
        <v>-43509.1799999997</v>
      </c>
      <c r="N20" s="65">
        <f>M20*2</f>
        <v>-87018.3599999994</v>
      </c>
    </row>
    <row r="21" spans="1:15" ht="15.75" customHeight="1">
      <c r="A21" s="16" t="s">
        <v>39</v>
      </c>
      <c r="B21" s="17">
        <v>827669</v>
      </c>
      <c r="C21" s="17">
        <v>225902.03</v>
      </c>
      <c r="D21" s="17">
        <v>194.4</v>
      </c>
      <c r="E21" s="17">
        <v>0</v>
      </c>
      <c r="F21" s="63">
        <f t="shared" si="0"/>
        <v>0</v>
      </c>
      <c r="G21" s="17">
        <f t="shared" si="2"/>
        <v>225902.03</v>
      </c>
      <c r="H21" s="17">
        <v>226096.43</v>
      </c>
      <c r="I21" s="17">
        <v>0</v>
      </c>
      <c r="J21" s="17">
        <v>0</v>
      </c>
      <c r="K21" s="14">
        <f t="shared" si="1"/>
        <v>226096.43</v>
      </c>
      <c r="L21" s="15">
        <f t="shared" si="3"/>
        <v>0</v>
      </c>
      <c r="M21" s="65">
        <f aca="true" t="shared" si="4" ref="M21:M27">G21-H21</f>
        <v>-194.39999999999418</v>
      </c>
      <c r="N21" s="65"/>
      <c r="O21" s="65"/>
    </row>
    <row r="22" spans="1:14" ht="15.75" customHeight="1">
      <c r="A22" s="16" t="s">
        <v>71</v>
      </c>
      <c r="B22" s="17">
        <v>11506097</v>
      </c>
      <c r="C22" s="17">
        <f>1738748.78+807140.76</f>
        <v>2545889.54</v>
      </c>
      <c r="D22" s="17">
        <v>2142.68</v>
      </c>
      <c r="E22" s="17">
        <v>0</v>
      </c>
      <c r="F22" s="63">
        <f t="shared" si="0"/>
        <v>0</v>
      </c>
      <c r="G22" s="17">
        <f t="shared" si="2"/>
        <v>2545889.54</v>
      </c>
      <c r="H22" s="17">
        <v>2548032.22</v>
      </c>
      <c r="I22" s="17">
        <v>0</v>
      </c>
      <c r="J22" s="17">
        <v>0</v>
      </c>
      <c r="K22" s="14">
        <f t="shared" si="1"/>
        <v>2548032.22</v>
      </c>
      <c r="L22" s="15">
        <f t="shared" si="3"/>
        <v>0</v>
      </c>
      <c r="M22" s="65">
        <f t="shared" si="4"/>
        <v>-2142.6800000001676</v>
      </c>
      <c r="N22" s="65"/>
    </row>
    <row r="23" spans="1:14" ht="15.75" customHeight="1">
      <c r="A23" s="16" t="s">
        <v>89</v>
      </c>
      <c r="B23" s="17">
        <v>1208248</v>
      </c>
      <c r="C23" s="17">
        <v>253663.59</v>
      </c>
      <c r="D23" s="17">
        <v>238.52</v>
      </c>
      <c r="E23" s="17">
        <v>0</v>
      </c>
      <c r="F23" s="63">
        <f t="shared" si="0"/>
        <v>0</v>
      </c>
      <c r="G23" s="17">
        <f t="shared" si="2"/>
        <v>253663.59</v>
      </c>
      <c r="H23" s="17">
        <v>253902.11</v>
      </c>
      <c r="I23" s="17">
        <v>0</v>
      </c>
      <c r="J23" s="17">
        <v>0</v>
      </c>
      <c r="K23" s="14">
        <f t="shared" si="1"/>
        <v>253902.11</v>
      </c>
      <c r="L23" s="15">
        <f t="shared" si="3"/>
        <v>0</v>
      </c>
      <c r="M23" s="65">
        <f t="shared" si="4"/>
        <v>-238.51999999998952</v>
      </c>
      <c r="N23" s="65"/>
    </row>
    <row r="24" spans="1:14" ht="15.75" customHeight="1">
      <c r="A24" s="16" t="s">
        <v>72</v>
      </c>
      <c r="B24" s="17">
        <v>277588</v>
      </c>
      <c r="C24" s="17">
        <v>78494.89</v>
      </c>
      <c r="D24" s="17">
        <v>52.08</v>
      </c>
      <c r="E24" s="17">
        <v>0</v>
      </c>
      <c r="F24" s="63">
        <f t="shared" si="0"/>
        <v>0</v>
      </c>
      <c r="G24" s="17">
        <f t="shared" si="2"/>
        <v>78494.89</v>
      </c>
      <c r="H24" s="17">
        <v>78546.97</v>
      </c>
      <c r="I24" s="17">
        <v>0</v>
      </c>
      <c r="J24" s="17">
        <v>0</v>
      </c>
      <c r="K24" s="14">
        <f t="shared" si="1"/>
        <v>78546.97</v>
      </c>
      <c r="L24" s="15">
        <f t="shared" si="3"/>
        <v>0</v>
      </c>
      <c r="M24" s="65">
        <f t="shared" si="4"/>
        <v>-52.080000000001746</v>
      </c>
      <c r="N24" s="65"/>
    </row>
    <row r="25" spans="1:14" ht="15.75" customHeight="1">
      <c r="A25" s="16" t="s">
        <v>73</v>
      </c>
      <c r="B25" s="17">
        <v>39668</v>
      </c>
      <c r="C25" s="17">
        <f>11114.57-42.62</f>
        <v>11071.949999999999</v>
      </c>
      <c r="D25" s="17">
        <v>0.78</v>
      </c>
      <c r="E25" s="17">
        <v>0</v>
      </c>
      <c r="F25" s="63">
        <f t="shared" si="0"/>
        <v>0</v>
      </c>
      <c r="G25" s="17">
        <f t="shared" si="2"/>
        <v>11071.949999999999</v>
      </c>
      <c r="H25" s="17">
        <v>11072.73</v>
      </c>
      <c r="I25" s="17">
        <v>0</v>
      </c>
      <c r="J25" s="17">
        <v>0</v>
      </c>
      <c r="K25" s="14">
        <f t="shared" si="1"/>
        <v>11072.73</v>
      </c>
      <c r="L25" s="15">
        <f t="shared" si="3"/>
        <v>0</v>
      </c>
      <c r="M25" s="65">
        <f t="shared" si="4"/>
        <v>-0.7800000000006548</v>
      </c>
      <c r="N25" s="65"/>
    </row>
    <row r="26" spans="1:14" ht="15.75" customHeight="1">
      <c r="A26" s="16" t="s">
        <v>88</v>
      </c>
      <c r="B26" s="17">
        <v>400759</v>
      </c>
      <c r="C26" s="17">
        <v>141670.15</v>
      </c>
      <c r="D26" s="17">
        <v>81.68</v>
      </c>
      <c r="E26" s="17">
        <v>0</v>
      </c>
      <c r="F26" s="63">
        <f>E26/C26</f>
        <v>0</v>
      </c>
      <c r="G26" s="17">
        <f>C26-E26</f>
        <v>141670.15</v>
      </c>
      <c r="H26" s="17">
        <v>141751.83</v>
      </c>
      <c r="I26" s="17">
        <v>0</v>
      </c>
      <c r="J26" s="17">
        <v>0</v>
      </c>
      <c r="K26" s="14">
        <f t="shared" si="1"/>
        <v>141751.83</v>
      </c>
      <c r="L26" s="15">
        <f>E26/B26</f>
        <v>0</v>
      </c>
      <c r="M26" s="65">
        <f t="shared" si="4"/>
        <v>-81.67999999999302</v>
      </c>
      <c r="N26" s="65"/>
    </row>
    <row r="27" spans="1:14" ht="15.75" customHeight="1">
      <c r="A27" s="16" t="s">
        <v>87</v>
      </c>
      <c r="B27" s="17">
        <v>883963</v>
      </c>
      <c r="C27" s="17">
        <v>42.62</v>
      </c>
      <c r="D27" s="17">
        <v>0</v>
      </c>
      <c r="E27" s="17">
        <v>0</v>
      </c>
      <c r="F27" s="63">
        <v>0</v>
      </c>
      <c r="G27" s="17">
        <f>C27-E27</f>
        <v>42.62</v>
      </c>
      <c r="H27" s="17">
        <v>42.62</v>
      </c>
      <c r="I27" s="17">
        <v>0</v>
      </c>
      <c r="J27" s="17">
        <v>0</v>
      </c>
      <c r="K27" s="14">
        <f t="shared" si="1"/>
        <v>42.62</v>
      </c>
      <c r="L27" s="15">
        <v>0</v>
      </c>
      <c r="M27" s="65">
        <f t="shared" si="4"/>
        <v>0</v>
      </c>
      <c r="N27" s="65"/>
    </row>
    <row r="28" spans="1:13" ht="15.75" customHeight="1">
      <c r="A28" s="16" t="s">
        <v>85</v>
      </c>
      <c r="B28" s="17">
        <v>125604</v>
      </c>
      <c r="C28" s="17">
        <v>0</v>
      </c>
      <c r="D28" s="17">
        <v>0</v>
      </c>
      <c r="E28" s="17">
        <v>0</v>
      </c>
      <c r="F28" s="63"/>
      <c r="G28" s="17">
        <v>0</v>
      </c>
      <c r="H28" s="17">
        <v>0</v>
      </c>
      <c r="I28" s="17">
        <v>0</v>
      </c>
      <c r="J28" s="17">
        <v>0</v>
      </c>
      <c r="K28" s="14">
        <f t="shared" si="1"/>
        <v>0</v>
      </c>
      <c r="L28" s="15"/>
      <c r="M28" s="65"/>
    </row>
    <row r="29" spans="1:12" ht="15.75" customHeight="1">
      <c r="A29" s="18" t="s">
        <v>16</v>
      </c>
      <c r="B29" s="19">
        <f aca="true" t="shared" si="5" ref="B29:L29">B17+B11</f>
        <v>80088737.78</v>
      </c>
      <c r="C29" s="19">
        <f t="shared" si="5"/>
        <v>23963846.840000004</v>
      </c>
      <c r="D29" s="19">
        <f t="shared" si="5"/>
        <v>13533.090000000002</v>
      </c>
      <c r="E29" s="19">
        <f t="shared" si="5"/>
        <v>9871142.129999999</v>
      </c>
      <c r="F29" s="19">
        <f t="shared" si="5"/>
        <v>0.8288959491654098</v>
      </c>
      <c r="G29" s="19">
        <f t="shared" si="5"/>
        <v>14092704.709999999</v>
      </c>
      <c r="H29" s="19">
        <f t="shared" si="5"/>
        <v>14229986.09</v>
      </c>
      <c r="I29" s="19">
        <f t="shared" si="5"/>
        <v>11060.47</v>
      </c>
      <c r="J29" s="19">
        <f t="shared" si="5"/>
        <v>0</v>
      </c>
      <c r="K29" s="19">
        <f t="shared" si="5"/>
        <v>14241046.56</v>
      </c>
      <c r="L29" s="62">
        <f t="shared" si="5"/>
        <v>0.1632986209832577</v>
      </c>
    </row>
    <row r="30" spans="2:11" ht="15.75" customHeight="1">
      <c r="B30" s="3"/>
      <c r="C30" s="67">
        <f>C29-23963846.84</f>
        <v>0</v>
      </c>
      <c r="D30" s="3"/>
      <c r="E30" s="3"/>
      <c r="G30" s="3"/>
      <c r="H30" s="3"/>
      <c r="I30" s="3"/>
      <c r="J30" s="3"/>
      <c r="K30" s="3"/>
    </row>
    <row r="31" spans="2:13" ht="15.75" customHeight="1">
      <c r="B31" s="3"/>
      <c r="C31" s="73" t="s">
        <v>21</v>
      </c>
      <c r="D31" s="73"/>
      <c r="E31" s="73"/>
      <c r="F31" s="73"/>
      <c r="G31" s="73"/>
      <c r="H31" s="73"/>
      <c r="I31" s="73"/>
      <c r="J31" s="3"/>
      <c r="K31" s="3"/>
      <c r="M31" s="69"/>
    </row>
    <row r="32" spans="2:13" ht="15.75" customHeight="1">
      <c r="B32" s="3"/>
      <c r="C32" s="20"/>
      <c r="D32" s="20"/>
      <c r="E32" s="20"/>
      <c r="F32" s="20"/>
      <c r="G32" s="20"/>
      <c r="H32" s="20"/>
      <c r="I32" s="20"/>
      <c r="J32" s="3"/>
      <c r="K32" s="69"/>
      <c r="L32" s="69"/>
      <c r="M32" s="69"/>
    </row>
    <row r="33" spans="2:13" ht="15.75" customHeight="1">
      <c r="B33" s="92" t="s">
        <v>4</v>
      </c>
      <c r="C33" s="92"/>
      <c r="D33" s="93" t="s">
        <v>5</v>
      </c>
      <c r="E33" s="94"/>
      <c r="F33" s="95"/>
      <c r="G33" s="77" t="s">
        <v>67</v>
      </c>
      <c r="H33" s="77"/>
      <c r="I33" s="11" t="s">
        <v>0</v>
      </c>
      <c r="J33" s="3"/>
      <c r="K33" s="70"/>
      <c r="L33" s="69"/>
      <c r="M33" s="69"/>
    </row>
    <row r="34" spans="2:12" ht="15.75" customHeight="1">
      <c r="B34" s="80" t="s">
        <v>83</v>
      </c>
      <c r="C34" s="80"/>
      <c r="D34" s="99">
        <v>9536246</v>
      </c>
      <c r="E34" s="100"/>
      <c r="F34" s="101"/>
      <c r="G34" s="88">
        <v>1568978.12</v>
      </c>
      <c r="H34" s="88"/>
      <c r="I34" s="21">
        <f>G34/D34</f>
        <v>0.1645278571882479</v>
      </c>
      <c r="J34" s="68"/>
      <c r="K34" s="71"/>
      <c r="L34" s="69"/>
    </row>
    <row r="35" spans="2:11" ht="15.75" customHeight="1">
      <c r="B35" s="89" t="s">
        <v>84</v>
      </c>
      <c r="C35" s="89"/>
      <c r="D35" s="99">
        <v>3281051</v>
      </c>
      <c r="E35" s="100"/>
      <c r="F35" s="101"/>
      <c r="G35" s="88">
        <v>7500</v>
      </c>
      <c r="H35" s="88"/>
      <c r="I35" s="21">
        <v>0</v>
      </c>
      <c r="J35" s="3"/>
      <c r="K35" s="67"/>
    </row>
    <row r="36" spans="2:9" ht="15.75" customHeight="1">
      <c r="B36" s="22"/>
      <c r="C36" s="22"/>
      <c r="D36" s="22"/>
      <c r="E36" s="22"/>
      <c r="F36" s="23"/>
      <c r="G36" s="24"/>
      <c r="H36" s="24"/>
      <c r="I36" s="25"/>
    </row>
    <row r="37" spans="1:12" s="27" customFormat="1" ht="15.75" customHeight="1">
      <c r="A37" s="3"/>
      <c r="B37" s="26"/>
      <c r="C37" s="26"/>
      <c r="D37" s="26"/>
      <c r="E37" s="26"/>
      <c r="F37" s="3"/>
      <c r="G37" s="26"/>
      <c r="H37" s="26"/>
      <c r="I37" s="26"/>
      <c r="J37" s="26"/>
      <c r="K37" s="26"/>
      <c r="L37" s="3"/>
    </row>
    <row r="38" spans="2:11" s="27" customFormat="1" ht="15.75" customHeight="1">
      <c r="B38" s="83" t="s">
        <v>8</v>
      </c>
      <c r="C38" s="83"/>
      <c r="D38" s="49"/>
      <c r="E38" s="50"/>
      <c r="F38" s="51" t="s">
        <v>75</v>
      </c>
      <c r="G38" s="52"/>
      <c r="H38" s="53"/>
      <c r="I38" s="78" t="s">
        <v>76</v>
      </c>
      <c r="J38" s="78"/>
      <c r="K38" s="78"/>
    </row>
    <row r="39" spans="2:11" s="27" customFormat="1" ht="15.75" customHeight="1">
      <c r="B39" s="54"/>
      <c r="C39" s="48"/>
      <c r="D39" s="49"/>
      <c r="E39" s="50"/>
      <c r="F39" s="55"/>
      <c r="G39" s="52"/>
      <c r="H39" s="53"/>
      <c r="I39" s="56"/>
      <c r="J39" s="56"/>
      <c r="K39" s="57"/>
    </row>
    <row r="40" spans="2:11" s="27" customFormat="1" ht="15.75" customHeight="1">
      <c r="B40" s="54"/>
      <c r="C40" s="48"/>
      <c r="D40" s="49"/>
      <c r="E40" s="50"/>
      <c r="F40" s="55"/>
      <c r="G40" s="52"/>
      <c r="H40" s="53"/>
      <c r="I40" s="56"/>
      <c r="J40" s="56"/>
      <c r="K40" s="57"/>
    </row>
    <row r="41" spans="1:11" s="27" customFormat="1" ht="15.75" customHeight="1">
      <c r="A41" s="28"/>
      <c r="B41" s="83" t="s">
        <v>77</v>
      </c>
      <c r="C41" s="83"/>
      <c r="D41" s="49"/>
      <c r="E41" s="58"/>
      <c r="F41" s="51" t="s">
        <v>78</v>
      </c>
      <c r="G41" s="59"/>
      <c r="H41" s="53"/>
      <c r="I41" s="78" t="s">
        <v>79</v>
      </c>
      <c r="J41" s="78"/>
      <c r="K41" s="78"/>
    </row>
    <row r="42" spans="1:12" ht="15.75" customHeight="1">
      <c r="A42" s="28"/>
      <c r="B42" s="87" t="s">
        <v>80</v>
      </c>
      <c r="C42" s="87"/>
      <c r="D42" s="49"/>
      <c r="E42" s="58"/>
      <c r="F42" s="60" t="s">
        <v>81</v>
      </c>
      <c r="G42" s="59"/>
      <c r="H42" s="53"/>
      <c r="I42" s="79" t="s">
        <v>82</v>
      </c>
      <c r="J42" s="79"/>
      <c r="K42" s="79"/>
      <c r="L42" s="27"/>
    </row>
    <row r="43" spans="1:11" ht="15.75" customHeight="1">
      <c r="A43" s="30"/>
      <c r="B43" s="29"/>
      <c r="C43" s="29"/>
      <c r="D43" s="29"/>
      <c r="G43" s="29"/>
      <c r="H43" s="29"/>
      <c r="J43" s="29"/>
      <c r="K43" s="29"/>
    </row>
    <row r="44" ht="15.75" customHeight="1"/>
    <row r="45" ht="12.75">
      <c r="A45" s="31" t="s">
        <v>86</v>
      </c>
    </row>
    <row r="46" ht="12.75">
      <c r="A46" s="31"/>
    </row>
    <row r="47" ht="15.75" customHeight="1">
      <c r="A47" s="31"/>
    </row>
    <row r="48" ht="15.75" customHeight="1">
      <c r="A48" s="31"/>
    </row>
    <row r="49" spans="1:12" ht="15.75" customHeight="1">
      <c r="A49" s="86" t="s">
        <v>10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s="33" customFormat="1" ht="15.75" customHeight="1">
      <c r="A50" s="3"/>
      <c r="B50" s="25"/>
      <c r="C50" s="25"/>
      <c r="D50" s="25"/>
      <c r="E50" s="25"/>
      <c r="F50" s="32"/>
      <c r="G50" s="25"/>
      <c r="H50" s="25"/>
      <c r="I50" s="26"/>
      <c r="J50" s="26"/>
      <c r="K50" s="26"/>
      <c r="L50" s="3"/>
    </row>
    <row r="51" spans="1:12" ht="15.75" customHeight="1">
      <c r="A51" s="74" t="s">
        <v>6</v>
      </c>
      <c r="B51" s="74"/>
      <c r="C51" s="74"/>
      <c r="D51" s="6"/>
      <c r="E51" s="74" t="s">
        <v>7</v>
      </c>
      <c r="F51" s="74"/>
      <c r="G51" s="74"/>
      <c r="H51" s="74"/>
      <c r="I51" s="74"/>
      <c r="J51" s="74"/>
      <c r="K51" s="74"/>
      <c r="L51" s="74"/>
    </row>
    <row r="52" spans="1:8" ht="12.75">
      <c r="A52" s="34"/>
      <c r="B52" s="29"/>
      <c r="C52" s="35"/>
      <c r="D52" s="35"/>
      <c r="F52" s="34"/>
      <c r="G52" s="29"/>
      <c r="H52" s="29"/>
    </row>
    <row r="53" spans="1:9" ht="15.75">
      <c r="A53" s="36" t="s">
        <v>15</v>
      </c>
      <c r="B53" s="37"/>
      <c r="C53" s="37"/>
      <c r="D53" s="37"/>
      <c r="E53" s="76" t="s">
        <v>37</v>
      </c>
      <c r="F53" s="76"/>
      <c r="G53" s="76"/>
      <c r="H53" s="76"/>
      <c r="I53" s="76"/>
    </row>
    <row r="54" spans="1:7" ht="15.75">
      <c r="A54" s="38"/>
      <c r="B54" s="39"/>
      <c r="C54" s="39"/>
      <c r="D54" s="39"/>
      <c r="E54" s="39"/>
      <c r="F54" s="40"/>
      <c r="G54" s="41"/>
    </row>
    <row r="55" spans="1:12" ht="15.75">
      <c r="A55" s="75" t="s">
        <v>17</v>
      </c>
      <c r="B55" s="75"/>
      <c r="C55" s="37"/>
      <c r="D55" s="37"/>
      <c r="E55" s="76" t="s">
        <v>38</v>
      </c>
      <c r="F55" s="76"/>
      <c r="G55" s="76"/>
      <c r="H55" s="76"/>
      <c r="I55" s="76"/>
      <c r="J55" s="42"/>
      <c r="K55" s="42"/>
      <c r="L55" s="43"/>
    </row>
    <row r="56" spans="1:2" ht="12.75">
      <c r="A56" s="30"/>
      <c r="B56" s="44"/>
    </row>
    <row r="57" spans="1:5" ht="15.75">
      <c r="A57" s="2" t="s">
        <v>9</v>
      </c>
      <c r="B57" s="45"/>
      <c r="E57" s="7" t="s">
        <v>42</v>
      </c>
    </row>
    <row r="58" spans="1:2" ht="12.75">
      <c r="A58" s="30"/>
      <c r="B58" s="44"/>
    </row>
    <row r="59" spans="1:12" ht="15.75">
      <c r="A59" s="5" t="s">
        <v>26</v>
      </c>
      <c r="B59" s="45"/>
      <c r="E59" s="85" t="s">
        <v>36</v>
      </c>
      <c r="F59" s="85"/>
      <c r="G59" s="85"/>
      <c r="H59" s="85"/>
      <c r="I59" s="85"/>
      <c r="J59" s="85"/>
      <c r="K59" s="85"/>
      <c r="L59" s="85"/>
    </row>
    <row r="60" spans="1:5" ht="15.75">
      <c r="A60" s="30"/>
      <c r="B60" s="44"/>
      <c r="E60" s="46"/>
    </row>
    <row r="61" spans="1:12" ht="15.75">
      <c r="A61" s="5" t="s">
        <v>28</v>
      </c>
      <c r="B61" s="45"/>
      <c r="E61" s="84" t="s">
        <v>27</v>
      </c>
      <c r="F61" s="84"/>
      <c r="G61" s="84"/>
      <c r="H61" s="84"/>
      <c r="I61" s="84"/>
      <c r="J61" s="84"/>
      <c r="K61" s="84"/>
      <c r="L61" s="84"/>
    </row>
    <row r="62" spans="1:5" ht="15.75">
      <c r="A62" s="30"/>
      <c r="B62" s="44"/>
      <c r="E62" s="7"/>
    </row>
    <row r="63" spans="1:12" ht="15.75">
      <c r="A63" s="5" t="s">
        <v>52</v>
      </c>
      <c r="B63" s="45"/>
      <c r="E63" s="82" t="s">
        <v>53</v>
      </c>
      <c r="F63" s="82"/>
      <c r="G63" s="82"/>
      <c r="H63" s="82"/>
      <c r="I63" s="82"/>
      <c r="J63" s="82"/>
      <c r="K63" s="82"/>
      <c r="L63" s="82"/>
    </row>
    <row r="64" spans="1:5" ht="15.75">
      <c r="A64" s="30"/>
      <c r="B64" s="44"/>
      <c r="E64" s="7"/>
    </row>
    <row r="65" spans="1:12" ht="15.75">
      <c r="A65" s="5" t="s">
        <v>35</v>
      </c>
      <c r="B65" s="45"/>
      <c r="E65" s="82" t="s">
        <v>29</v>
      </c>
      <c r="F65" s="82"/>
      <c r="G65" s="82"/>
      <c r="H65" s="82"/>
      <c r="I65" s="82"/>
      <c r="J65" s="82"/>
      <c r="K65" s="82"/>
      <c r="L65" s="82"/>
    </row>
    <row r="66" spans="1:2" ht="12.75">
      <c r="A66" s="40"/>
      <c r="B66" s="41"/>
    </row>
    <row r="67" spans="1:12" ht="15.75">
      <c r="A67" s="47" t="s">
        <v>0</v>
      </c>
      <c r="B67" s="45"/>
      <c r="E67" s="85" t="s">
        <v>59</v>
      </c>
      <c r="F67" s="102"/>
      <c r="G67" s="102"/>
      <c r="H67" s="102"/>
      <c r="I67" s="102"/>
      <c r="J67" s="102"/>
      <c r="K67" s="102"/>
      <c r="L67" s="102"/>
    </row>
    <row r="68" spans="1:2" ht="12.75">
      <c r="A68" s="30"/>
      <c r="B68" s="44"/>
    </row>
    <row r="69" spans="1:5" ht="15.75">
      <c r="A69" s="2" t="s">
        <v>32</v>
      </c>
      <c r="B69" s="45"/>
      <c r="E69" s="7" t="s">
        <v>33</v>
      </c>
    </row>
    <row r="70" spans="1:2" ht="12.75">
      <c r="A70" s="30"/>
      <c r="B70" s="44"/>
    </row>
    <row r="71" spans="1:5" ht="15.75">
      <c r="A71" s="2" t="s">
        <v>41</v>
      </c>
      <c r="B71" s="45"/>
      <c r="E71" s="7" t="s">
        <v>43</v>
      </c>
    </row>
    <row r="72" spans="1:2" ht="12.75">
      <c r="A72" s="30"/>
      <c r="B72" s="44"/>
    </row>
    <row r="73" spans="1:5" ht="15.75">
      <c r="A73" s="2" t="s">
        <v>22</v>
      </c>
      <c r="B73" s="45"/>
      <c r="E73" s="7" t="s">
        <v>44</v>
      </c>
    </row>
    <row r="74" spans="1:2" ht="12.75">
      <c r="A74" s="30"/>
      <c r="B74" s="44"/>
    </row>
    <row r="75" spans="1:5" ht="15.75">
      <c r="A75" s="2" t="s">
        <v>23</v>
      </c>
      <c r="B75" s="45"/>
      <c r="E75" s="7" t="s">
        <v>45</v>
      </c>
    </row>
    <row r="76" spans="1:5" ht="15.75">
      <c r="A76" s="2"/>
      <c r="B76" s="45"/>
      <c r="E76" s="7"/>
    </row>
    <row r="77" spans="1:5" ht="15.75">
      <c r="A77" s="2" t="s">
        <v>40</v>
      </c>
      <c r="B77" s="45"/>
      <c r="E77" s="7" t="s">
        <v>46</v>
      </c>
    </row>
    <row r="78" spans="1:2" ht="12.75">
      <c r="A78" s="30"/>
      <c r="B78" s="44"/>
    </row>
    <row r="79" spans="1:12" ht="15.75">
      <c r="A79" s="5" t="s">
        <v>65</v>
      </c>
      <c r="B79" s="45"/>
      <c r="E79" s="97" t="s">
        <v>66</v>
      </c>
      <c r="F79" s="98"/>
      <c r="G79" s="98"/>
      <c r="H79" s="98"/>
      <c r="I79" s="98"/>
      <c r="J79" s="98"/>
      <c r="K79" s="98"/>
      <c r="L79" s="98"/>
    </row>
    <row r="80" spans="1:2" ht="12.75">
      <c r="A80" s="30"/>
      <c r="B80" s="44"/>
    </row>
    <row r="81" spans="1:5" ht="15.75">
      <c r="A81" s="2" t="s">
        <v>13</v>
      </c>
      <c r="B81" s="45"/>
      <c r="E81" s="7" t="s">
        <v>47</v>
      </c>
    </row>
    <row r="82" spans="1:2" ht="12.75">
      <c r="A82" s="30"/>
      <c r="B82" s="44"/>
    </row>
    <row r="83" spans="1:5" ht="15.75">
      <c r="A83" s="2" t="s">
        <v>12</v>
      </c>
      <c r="B83" s="45"/>
      <c r="E83" s="7" t="s">
        <v>48</v>
      </c>
    </row>
    <row r="84" spans="1:2" ht="12.75">
      <c r="A84" s="30"/>
      <c r="B84" s="44"/>
    </row>
    <row r="85" spans="1:5" ht="15.75">
      <c r="A85" s="2" t="s">
        <v>14</v>
      </c>
      <c r="B85" s="45"/>
      <c r="E85" s="7" t="s">
        <v>49</v>
      </c>
    </row>
    <row r="86" spans="1:2" ht="12.75">
      <c r="A86" s="30"/>
      <c r="B86" s="44"/>
    </row>
    <row r="87" spans="1:5" ht="15.75">
      <c r="A87" s="2" t="s">
        <v>11</v>
      </c>
      <c r="B87" s="45"/>
      <c r="E87" s="7" t="s">
        <v>50</v>
      </c>
    </row>
    <row r="88" spans="1:2" ht="12.75">
      <c r="A88" s="30"/>
      <c r="B88" s="44"/>
    </row>
    <row r="89" spans="1:5" ht="15.75">
      <c r="A89" s="4" t="s">
        <v>19</v>
      </c>
      <c r="B89" s="45"/>
      <c r="E89" s="7" t="s">
        <v>68</v>
      </c>
    </row>
  </sheetData>
  <sheetProtection/>
  <mergeCells count="44">
    <mergeCell ref="A5:L5"/>
    <mergeCell ref="E79:L79"/>
    <mergeCell ref="D34:F34"/>
    <mergeCell ref="D35:F35"/>
    <mergeCell ref="E65:L65"/>
    <mergeCell ref="E67:L67"/>
    <mergeCell ref="C8:G8"/>
    <mergeCell ref="H8:K8"/>
    <mergeCell ref="G9:G10"/>
    <mergeCell ref="C9:C10"/>
    <mergeCell ref="A2:L2"/>
    <mergeCell ref="A4:L4"/>
    <mergeCell ref="G35:H35"/>
    <mergeCell ref="B35:C35"/>
    <mergeCell ref="G34:H34"/>
    <mergeCell ref="A9:A10"/>
    <mergeCell ref="H9:H10"/>
    <mergeCell ref="B33:C33"/>
    <mergeCell ref="D33:F33"/>
    <mergeCell ref="B9:B10"/>
    <mergeCell ref="E63:L63"/>
    <mergeCell ref="B41:C41"/>
    <mergeCell ref="B38:C38"/>
    <mergeCell ref="E61:L61"/>
    <mergeCell ref="E53:I53"/>
    <mergeCell ref="E59:L59"/>
    <mergeCell ref="A49:L49"/>
    <mergeCell ref="B42:C42"/>
    <mergeCell ref="A51:C51"/>
    <mergeCell ref="E51:L51"/>
    <mergeCell ref="A55:B55"/>
    <mergeCell ref="E55:I55"/>
    <mergeCell ref="G33:H33"/>
    <mergeCell ref="I38:K38"/>
    <mergeCell ref="I41:K41"/>
    <mergeCell ref="I42:K42"/>
    <mergeCell ref="B34:C34"/>
    <mergeCell ref="E9:E10"/>
    <mergeCell ref="F9:F10"/>
    <mergeCell ref="K9:K10"/>
    <mergeCell ref="C31:I31"/>
    <mergeCell ref="I9:I10"/>
    <mergeCell ref="J9:J10"/>
    <mergeCell ref="D9:D10"/>
  </mergeCells>
  <printOptions/>
  <pageMargins left="0.6299212598425197" right="0.6299212598425197" top="0.3937007874015748" bottom="0.4330708661417323" header="0" footer="0"/>
  <pageSetup fitToHeight="2" horizontalDpi="600" verticalDpi="600" orientation="landscape" scale="66" r:id="rId2"/>
  <headerFooter alignWithMargins="0">
    <oddFooter>&amp;R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2017-04-06T22:35:13Z</cp:lastPrinted>
  <dcterms:created xsi:type="dcterms:W3CDTF">2003-11-28T15:16:07Z</dcterms:created>
  <dcterms:modified xsi:type="dcterms:W3CDTF">2020-01-14T00:12:07Z</dcterms:modified>
  <cp:category/>
  <cp:version/>
  <cp:contentType/>
  <cp:contentStatus/>
</cp:coreProperties>
</file>