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13" activeTab="17"/>
  </bookViews>
  <sheets>
    <sheet name="ENERO " sheetId="1" state="hidden" r:id="rId1"/>
    <sheet name="DETALLADO ENERO" sheetId="2" state="hidden" r:id="rId2"/>
    <sheet name="FEBRERO" sheetId="3" state="hidden" r:id="rId3"/>
    <sheet name="DETALLADO FEBRERO" sheetId="4" state="hidden" r:id="rId4"/>
    <sheet name="MARZO" sheetId="5" state="hidden" r:id="rId5"/>
    <sheet name="DETALLADO MARZO" sheetId="6" state="hidden" r:id="rId6"/>
    <sheet name="ABRIL" sheetId="7" state="hidden" r:id="rId7"/>
    <sheet name="DETALLADO ABRIL" sheetId="8" state="hidden" r:id="rId8"/>
    <sheet name="MAYO" sheetId="9" state="hidden" r:id="rId9"/>
    <sheet name="DETALLADO MAYO" sheetId="10" state="hidden" r:id="rId10"/>
    <sheet name="JUNIO" sheetId="11" state="hidden" r:id="rId11"/>
    <sheet name="JULIO " sheetId="12" r:id="rId12"/>
    <sheet name="DETALLADO JULIO" sheetId="13" r:id="rId13"/>
    <sheet name="AGOSTO" sheetId="14" r:id="rId14"/>
    <sheet name="DETALLADO AGOSTO" sheetId="15" r:id="rId15"/>
    <sheet name="SEPTIEMBRE " sheetId="16" r:id="rId16"/>
    <sheet name="DETALLADO JUNIO" sheetId="17" state="hidden" r:id="rId17"/>
    <sheet name="DETALLADO SEPTIEMBRE " sheetId="18" r:id="rId18"/>
  </sheets>
  <definedNames>
    <definedName name="_xlnm.Print_Titles" localSheetId="7">'DETALLADO ABRIL'!$2:$9</definedName>
    <definedName name="_xlnm.Print_Titles" localSheetId="14">'DETALLADO AGOSTO'!$2:$9</definedName>
    <definedName name="_xlnm.Print_Titles" localSheetId="1">'DETALLADO ENERO'!$2:$9</definedName>
    <definedName name="_xlnm.Print_Titles" localSheetId="3">'DETALLADO FEBRERO'!$2:$9</definedName>
    <definedName name="_xlnm.Print_Titles" localSheetId="12">'DETALLADO JULIO'!$2:$9</definedName>
    <definedName name="_xlnm.Print_Titles" localSheetId="16">'DETALLADO JUNIO'!$2:$9</definedName>
    <definedName name="_xlnm.Print_Titles" localSheetId="5">'DETALLADO MARZO'!$2:$9</definedName>
    <definedName name="_xlnm.Print_Titles" localSheetId="9">'DETALLADO MAYO'!$2:$9</definedName>
    <definedName name="_xlnm.Print_Titles" localSheetId="17">'DETALLADO SEPTIEMBRE '!$2:$9</definedName>
  </definedNames>
  <calcPr fullCalcOnLoad="1"/>
</workbook>
</file>

<file path=xl/sharedStrings.xml><?xml version="1.0" encoding="utf-8"?>
<sst xmlns="http://schemas.openxmlformats.org/spreadsheetml/2006/main" count="1379" uniqueCount="137">
  <si>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</si>
  <si>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</si>
  <si>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</si>
  <si>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</si>
  <si>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</si>
  <si>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</si>
  <si>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</si>
  <si>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</si>
  <si>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</si>
  <si>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</si>
  <si>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</si>
  <si>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</si>
  <si>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</si>
  <si>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</si>
  <si>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</si>
  <si>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</si>
  <si>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</si>
  <si>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</si>
  <si>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</si>
  <si>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</si>
  <si>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</si>
  <si>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</si>
  <si>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</si>
  <si>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</si>
  <si>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</si>
  <si>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</si>
  <si>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</si>
  <si>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</si>
  <si>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</si>
  <si>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</si>
  <si>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</si>
  <si>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</si>
  <si>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</si>
  <si>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</si>
  <si>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</si>
  <si>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</si>
  <si>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</si>
  <si>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</si>
  <si>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</si>
  <si>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</si>
  <si>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</si>
  <si>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</si>
  <si>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</si>
  <si>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</si>
  <si>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</si>
  <si>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</si>
  <si>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FRANCISCO I. MADERO, HIDALGO (a)</t>
  </si>
  <si>
    <t>Del 1 de Enero al 28 de Febrero de 2019 (b)</t>
  </si>
  <si>
    <t>Del 1 de Enero al 31 de Enero de 2019 (b)</t>
  </si>
  <si>
    <t>Del 1 de Enero al 31 de Marzo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</si>
  <si>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</si>
  <si>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</si>
  <si>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</si>
  <si>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</si>
  <si>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</si>
  <si>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</si>
  <si>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</si>
  <si>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</si>
  <si>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MUNICIPIO DE FRANCISCO I. MADERO, HIDALGO</t>
  </si>
  <si>
    <t>HIDALGO</t>
  </si>
  <si>
    <t>Fecha y</t>
  </si>
  <si>
    <t>09/abr./2019</t>
  </si>
  <si>
    <t>Usr: supervisor</t>
  </si>
  <si>
    <t>| Del 01/ene./2019 Al 31/mar./2019</t>
  </si>
  <si>
    <t/>
  </si>
  <si>
    <t>04:48 p. m.</t>
  </si>
  <si>
    <t>Concepto</t>
  </si>
  <si>
    <t>Aprobado</t>
  </si>
  <si>
    <t>Ampliaciones / (Reducciones)</t>
  </si>
  <si>
    <t>Modificado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</si>
  <si>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</si>
  <si>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</si>
  <si>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</si>
  <si>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</si>
  <si>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</si>
  <si>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</si>
  <si>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</si>
  <si>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</si>
  <si>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</si>
  <si>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</si>
  <si>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</si>
  <si>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</si>
  <si>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</si>
  <si>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</si>
  <si>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</si>
  <si>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</si>
  <si>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</si>
  <si>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</si>
  <si>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</si>
  <si>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</si>
  <si>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</si>
  <si>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</si>
  <si>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</si>
  <si>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</si>
  <si>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</si>
  <si>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</si>
  <si>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</si>
  <si>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</si>
  <si>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</si>
  <si>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</si>
  <si>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</si>
  <si>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</si>
  <si>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</si>
  <si>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</si>
  <si>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</si>
  <si>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</si>
  <si>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</si>
  <si>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</si>
  <si>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</si>
  <si>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</si>
  <si>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| Del 01/ene./2019 Al 28/feb./2019</t>
  </si>
  <si>
    <t>04:47 p. m.</t>
  </si>
  <si>
    <t>| Del 01/ene./2019 Al 31/ene./2019</t>
  </si>
  <si>
    <t>Estado Analítico del Ejercicio Presupuesto de Egresos CF</t>
  </si>
  <si>
    <t>20/jun./2019</t>
  </si>
  <si>
    <t>| Del 01/ene./2019 Al 30/abr./2019</t>
  </si>
  <si>
    <t>03:57 p. m.</t>
  </si>
  <si>
    <t>| Del 01/ene./2019 Al 31/may./2019</t>
  </si>
  <si>
    <t>03:56 p. m.</t>
  </si>
  <si>
    <t>Del 1 de Enero al 30 de Abril de 2019 (b)</t>
  </si>
  <si>
    <t>Del 1 de Enero al 31 de Mayo de 2019 (b)</t>
  </si>
  <si>
    <t>04/jul./2019</t>
  </si>
  <si>
    <t>| Del 01/ene./2019 Al 30/jun./2019</t>
  </si>
  <si>
    <t>07:02 p. m.</t>
  </si>
  <si>
    <t>Del 1 de Enero al 30 de Junio de 2019 (b)</t>
  </si>
  <si>
    <t>24/sep./2019</t>
  </si>
  <si>
    <t>| Del 01/ene./2019 Al 31/jul./2019</t>
  </si>
  <si>
    <t>02:51 p. m.</t>
  </si>
  <si>
    <t>| Del 01/ene./2019 Al 31/ago./2019</t>
  </si>
  <si>
    <t>Del 1 de Enero al 31 de Julio de 2019 (b)</t>
  </si>
  <si>
    <t>Del 1 de Enero al 31 de Agosto de 2019 (b)</t>
  </si>
  <si>
    <t>Estado Analítico del Ejercicio Presupuesto de Egresos C.F.</t>
  </si>
  <si>
    <t>Del 1 de Enero al 30 de Septiembre de 2019 (b)</t>
  </si>
  <si>
    <t>04/oct./2019</t>
  </si>
  <si>
    <t>| Del 01/ene./2019 Al 30/sep./2019</t>
  </si>
  <si>
    <t>02:20 p. m.</t>
  </si>
  <si>
    <t xml:space="preserve">Estado Analítico del Ejercicio Presupuesto de Egresos C.F.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</si>
</sst>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6.8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9"/>
      <color indexed="8"/>
      <name val="Arial"/>
      <family val="0"/>
    </font>
    <font>
      <sz val="11"/>
      <color indexed="63"/>
      <name val="Arial Narrow"/>
      <family val="2"/>
    </font>
    <font>
      <b/>
      <sz val="10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8"/>
      <color rgb="FF000000"/>
      <name val="Arial"/>
      <family val="0"/>
    </font>
    <font>
      <b/>
      <sz val="6.8"/>
      <color rgb="FF000000"/>
      <name val="Arial"/>
      <family val="0"/>
    </font>
    <font>
      <sz val="11"/>
      <color rgb="FF333333"/>
      <name val="Arial Narrow"/>
      <family val="2"/>
    </font>
    <font>
      <b/>
      <sz val="10"/>
      <color rgb="FF333333"/>
      <name val="Arial Narrow"/>
      <family val="2"/>
    </font>
    <font>
      <b/>
      <sz val="9"/>
      <color rgb="FF000000"/>
      <name val="Arial"/>
      <family val="0"/>
    </font>
    <font>
      <b/>
      <sz val="7"/>
      <color rgb="FF000000"/>
      <name val="Arial"/>
      <family val="0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3"/>
      <color rgb="FF000000"/>
      <name val="Arial"/>
      <family val="0"/>
    </font>
    <font>
      <b/>
      <sz val="11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 indent="2"/>
    </xf>
    <xf numFmtId="0" fontId="53" fillId="0" borderId="11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left" vertical="center" indent="2"/>
    </xf>
    <xf numFmtId="0" fontId="55" fillId="0" borderId="0" xfId="0" applyFont="1" applyAlignment="1">
      <alignment/>
    </xf>
    <xf numFmtId="44" fontId="55" fillId="0" borderId="0" xfId="49" applyFont="1" applyAlignment="1">
      <alignment/>
    </xf>
    <xf numFmtId="44" fontId="56" fillId="0" borderId="0" xfId="49" applyFont="1" applyAlignment="1">
      <alignment/>
    </xf>
    <xf numFmtId="0" fontId="57" fillId="33" borderId="0" xfId="0" applyFont="1" applyFill="1" applyAlignment="1">
      <alignment horizontal="center"/>
    </xf>
    <xf numFmtId="44" fontId="57" fillId="33" borderId="0" xfId="49" applyFont="1" applyFill="1" applyAlignment="1">
      <alignment/>
    </xf>
    <xf numFmtId="0" fontId="58" fillId="33" borderId="0" xfId="0" applyFont="1" applyFill="1" applyBorder="1" applyAlignment="1">
      <alignment horizontal="center" wrapText="1"/>
    </xf>
    <xf numFmtId="0" fontId="59" fillId="33" borderId="0" xfId="0" applyFont="1" applyFill="1" applyAlignment="1">
      <alignment horizontal="center" wrapText="1"/>
    </xf>
    <xf numFmtId="44" fontId="53" fillId="0" borderId="0" xfId="49" applyFont="1" applyAlignment="1">
      <alignment/>
    </xf>
    <xf numFmtId="44" fontId="54" fillId="34" borderId="14" xfId="49" applyFont="1" applyFill="1" applyBorder="1" applyAlignment="1">
      <alignment horizontal="center" vertical="center" wrapText="1"/>
    </xf>
    <xf numFmtId="44" fontId="54" fillId="34" borderId="15" xfId="49" applyFont="1" applyFill="1" applyBorder="1" applyAlignment="1">
      <alignment horizontal="center" vertical="center" wrapText="1"/>
    </xf>
    <xf numFmtId="44" fontId="53" fillId="0" borderId="16" xfId="49" applyFont="1" applyBorder="1" applyAlignment="1">
      <alignment horizontal="right" vertical="center" wrapText="1"/>
    </xf>
    <xf numFmtId="44" fontId="54" fillId="0" borderId="16" xfId="49" applyFont="1" applyBorder="1" applyAlignment="1">
      <alignment vertical="center"/>
    </xf>
    <xf numFmtId="44" fontId="53" fillId="0" borderId="16" xfId="49" applyFont="1" applyBorder="1" applyAlignment="1">
      <alignment vertical="center"/>
    </xf>
    <xf numFmtId="44" fontId="53" fillId="0" borderId="17" xfId="49" applyFont="1" applyBorder="1" applyAlignment="1">
      <alignment vertical="center"/>
    </xf>
    <xf numFmtId="44" fontId="53" fillId="0" borderId="15" xfId="49" applyFont="1" applyBorder="1" applyAlignment="1">
      <alignment vertical="center"/>
    </xf>
    <xf numFmtId="0" fontId="0" fillId="35" borderId="0" xfId="0" applyFill="1" applyAlignment="1">
      <alignment horizontal="left" vertical="top" wrapText="1"/>
    </xf>
    <xf numFmtId="0" fontId="60" fillId="35" borderId="0" xfId="0" applyFont="1" applyFill="1" applyBorder="1" applyAlignment="1">
      <alignment horizontal="left" wrapText="1"/>
    </xf>
    <xf numFmtId="0" fontId="61" fillId="35" borderId="0" xfId="0" applyFont="1" applyFill="1" applyBorder="1" applyAlignment="1">
      <alignment horizontal="right" vertical="center" wrapText="1"/>
    </xf>
    <xf numFmtId="0" fontId="62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center" wrapText="1"/>
    </xf>
    <xf numFmtId="0" fontId="55" fillId="33" borderId="0" xfId="0" applyFont="1" applyFill="1" applyAlignment="1">
      <alignment/>
    </xf>
    <xf numFmtId="44" fontId="55" fillId="33" borderId="0" xfId="49" applyFont="1" applyFill="1" applyAlignment="1">
      <alignment/>
    </xf>
    <xf numFmtId="44" fontId="56" fillId="33" borderId="0" xfId="49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62" fillId="35" borderId="0" xfId="0" applyFont="1" applyFill="1" applyBorder="1" applyAlignment="1">
      <alignment horizontal="right" wrapText="1"/>
    </xf>
    <xf numFmtId="0" fontId="61" fillId="35" borderId="0" xfId="0" applyFont="1" applyFill="1" applyBorder="1" applyAlignment="1">
      <alignment horizontal="right" vertical="center" wrapText="1"/>
    </xf>
    <xf numFmtId="0" fontId="63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44" fontId="54" fillId="34" borderId="15" xfId="49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 wrapText="1"/>
    </xf>
    <xf numFmtId="0" fontId="61" fillId="35" borderId="0" xfId="0" applyFont="1" applyFill="1" applyBorder="1" applyAlignment="1">
      <alignment horizontal="right" vertical="center" wrapText="1"/>
    </xf>
    <xf numFmtId="0" fontId="62" fillId="35" borderId="0" xfId="0" applyFont="1" applyFill="1" applyBorder="1" applyAlignment="1">
      <alignment horizontal="right" wrapText="1"/>
    </xf>
    <xf numFmtId="0" fontId="63" fillId="35" borderId="0" xfId="0" applyFont="1" applyFill="1" applyBorder="1" applyAlignment="1">
      <alignment horizontal="center" wrapText="1"/>
    </xf>
    <xf numFmtId="0" fontId="62" fillId="35" borderId="0" xfId="0" applyFont="1" applyFill="1" applyBorder="1" applyAlignment="1">
      <alignment horizontal="right" wrapText="1"/>
    </xf>
    <xf numFmtId="0" fontId="61" fillId="35" borderId="0" xfId="0" applyFont="1" applyFill="1" applyBorder="1" applyAlignment="1">
      <alignment horizontal="right" vertical="center" wrapText="1"/>
    </xf>
    <xf numFmtId="0" fontId="63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164" fontId="53" fillId="0" borderId="15" xfId="0" applyNumberFormat="1" applyFont="1" applyBorder="1" applyAlignment="1">
      <alignment vertical="center"/>
    </xf>
    <xf numFmtId="164" fontId="54" fillId="0" borderId="16" xfId="0" applyNumberFormat="1" applyFont="1" applyBorder="1" applyAlignment="1">
      <alignment vertical="center"/>
    </xf>
    <xf numFmtId="164" fontId="53" fillId="0" borderId="16" xfId="0" applyNumberFormat="1" applyFont="1" applyBorder="1" applyAlignment="1">
      <alignment vertical="center"/>
    </xf>
    <xf numFmtId="164" fontId="53" fillId="0" borderId="17" xfId="0" applyNumberFormat="1" applyFont="1" applyBorder="1" applyAlignment="1">
      <alignment vertical="center"/>
    </xf>
    <xf numFmtId="0" fontId="53" fillId="0" borderId="16" xfId="0" applyFont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right" wrapText="1"/>
    </xf>
    <xf numFmtId="0" fontId="61" fillId="35" borderId="0" xfId="0" applyFont="1" applyFill="1" applyBorder="1" applyAlignment="1">
      <alignment horizontal="right" vertical="center" wrapText="1"/>
    </xf>
    <xf numFmtId="0" fontId="63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0" fontId="54" fillId="34" borderId="15" xfId="0" applyFont="1" applyFill="1" applyBorder="1" applyAlignment="1">
      <alignment horizontal="center" vertical="center" wrapText="1"/>
    </xf>
    <xf numFmtId="44" fontId="58" fillId="33" borderId="0" xfId="49" applyFont="1" applyFill="1" applyBorder="1" applyAlignment="1">
      <alignment horizontal="center" wrapText="1"/>
    </xf>
    <xf numFmtId="44" fontId="59" fillId="33" borderId="0" xfId="49" applyFont="1" applyFill="1" applyAlignment="1">
      <alignment horizontal="center" wrapText="1"/>
    </xf>
    <xf numFmtId="44" fontId="58" fillId="33" borderId="0" xfId="49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wrapText="1"/>
    </xf>
    <xf numFmtId="0" fontId="6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vertical="top" wrapText="1"/>
    </xf>
    <xf numFmtId="7" fontId="61" fillId="35" borderId="0" xfId="0" applyNumberFormat="1" applyFont="1" applyFill="1" applyBorder="1" applyAlignment="1">
      <alignment horizontal="right" vertical="top" wrapText="1"/>
    </xf>
    <xf numFmtId="0" fontId="66" fillId="35" borderId="0" xfId="0" applyFont="1" applyFill="1" applyBorder="1" applyAlignment="1">
      <alignment horizontal="center" wrapText="1"/>
    </xf>
    <xf numFmtId="7" fontId="62" fillId="35" borderId="0" xfId="0" applyNumberFormat="1" applyFont="1" applyFill="1" applyBorder="1" applyAlignment="1">
      <alignment horizontal="right" vertical="top" wrapText="1"/>
    </xf>
    <xf numFmtId="0" fontId="61" fillId="35" borderId="0" xfId="0" applyFont="1" applyFill="1" applyBorder="1" applyAlignment="1">
      <alignment horizontal="left" vertical="top" wrapText="1"/>
    </xf>
    <xf numFmtId="7" fontId="67" fillId="35" borderId="0" xfId="0" applyNumberFormat="1" applyFont="1" applyFill="1" applyBorder="1" applyAlignment="1">
      <alignment horizontal="right" vertical="top" wrapText="1"/>
    </xf>
    <xf numFmtId="0" fontId="62" fillId="35" borderId="0" xfId="0" applyFont="1" applyFill="1" applyBorder="1" applyAlignment="1">
      <alignment horizontal="left" vertical="top" wrapText="1"/>
    </xf>
    <xf numFmtId="0" fontId="62" fillId="35" borderId="0" xfId="0" applyFont="1" applyFill="1" applyBorder="1" applyAlignment="1">
      <alignment horizontal="right" wrapText="1"/>
    </xf>
    <xf numFmtId="0" fontId="68" fillId="35" borderId="0" xfId="0" applyFont="1" applyFill="1" applyBorder="1" applyAlignment="1">
      <alignment horizontal="center" wrapText="1"/>
    </xf>
    <xf numFmtId="0" fontId="61" fillId="35" borderId="0" xfId="0" applyFont="1" applyFill="1" applyBorder="1" applyAlignment="1">
      <alignment horizontal="right" vertical="center" wrapText="1"/>
    </xf>
    <xf numFmtId="0" fontId="62" fillId="35" borderId="0" xfId="0" applyFont="1" applyFill="1" applyBorder="1" applyAlignment="1">
      <alignment horizontal="center" vertical="top" wrapText="1"/>
    </xf>
    <xf numFmtId="0" fontId="69" fillId="35" borderId="0" xfId="0" applyFont="1" applyFill="1" applyBorder="1" applyAlignment="1">
      <alignment horizontal="center" wrapText="1"/>
    </xf>
    <xf numFmtId="0" fontId="63" fillId="35" borderId="0" xfId="0" applyFont="1" applyFill="1" applyBorder="1" applyAlignment="1">
      <alignment horizontal="center" wrapText="1"/>
    </xf>
    <xf numFmtId="0" fontId="0" fillId="35" borderId="0" xfId="0" applyFill="1" applyAlignment="1">
      <alignment horizontal="left" vertical="top" wrapText="1"/>
    </xf>
    <xf numFmtId="0" fontId="70" fillId="35" borderId="0" xfId="0" applyFont="1" applyFill="1" applyBorder="1" applyAlignment="1">
      <alignment horizontal="center" vertical="top" wrapText="1"/>
    </xf>
    <xf numFmtId="0" fontId="71" fillId="35" borderId="0" xfId="0" applyFont="1" applyFill="1" applyBorder="1" applyAlignment="1">
      <alignment horizontal="center" vertical="top" wrapText="1"/>
    </xf>
    <xf numFmtId="0" fontId="69" fillId="35" borderId="0" xfId="0" applyFont="1" applyFill="1" applyBorder="1" applyAlignment="1">
      <alignment horizontal="center" vertical="top" wrapText="1"/>
    </xf>
    <xf numFmtId="0" fontId="61" fillId="35" borderId="0" xfId="0" applyFont="1" applyFill="1" applyBorder="1" applyAlignment="1">
      <alignment horizontal="left" vertical="center" wrapText="1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44" fontId="54" fillId="34" borderId="10" xfId="49" applyFont="1" applyFill="1" applyBorder="1" applyAlignment="1">
      <alignment horizontal="center" vertical="center" wrapText="1"/>
    </xf>
    <xf numFmtId="44" fontId="54" fillId="34" borderId="11" xfId="49" applyFont="1" applyFill="1" applyBorder="1" applyAlignment="1">
      <alignment horizontal="center" vertical="center" wrapText="1"/>
    </xf>
    <xf numFmtId="44" fontId="54" fillId="34" borderId="12" xfId="49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44" fontId="54" fillId="34" borderId="18" xfId="49" applyFont="1" applyFill="1" applyBorder="1" applyAlignment="1">
      <alignment horizontal="center" vertical="center" wrapText="1"/>
    </xf>
    <xf numFmtId="44" fontId="54" fillId="34" borderId="21" xfId="49" applyFont="1" applyFill="1" applyBorder="1" applyAlignment="1">
      <alignment horizontal="center" vertical="center" wrapText="1"/>
    </xf>
    <xf numFmtId="44" fontId="54" fillId="34" borderId="26" xfId="49" applyFont="1" applyFill="1" applyBorder="1" applyAlignment="1">
      <alignment horizontal="center" vertical="center" wrapText="1"/>
    </xf>
    <xf numFmtId="44" fontId="54" fillId="34" borderId="20" xfId="49" applyFont="1" applyFill="1" applyBorder="1" applyAlignment="1">
      <alignment horizontal="center" vertical="center" wrapText="1"/>
    </xf>
    <xf numFmtId="44" fontId="54" fillId="34" borderId="24" xfId="49" applyFont="1" applyFill="1" applyBorder="1" applyAlignment="1">
      <alignment horizontal="center" vertical="center" wrapText="1"/>
    </xf>
    <xf numFmtId="44" fontId="54" fillId="34" borderId="15" xfId="49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6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9" fillId="35" borderId="0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3</xdr:col>
      <xdr:colOff>47625</xdr:colOff>
      <xdr:row>4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781050</xdr:colOff>
      <xdr:row>5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9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57150</xdr:colOff>
      <xdr:row>4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19050</xdr:colOff>
      <xdr:row>3</xdr:row>
      <xdr:rowOff>247650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685800</xdr:colOff>
      <xdr:row>5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3</xdr:col>
      <xdr:colOff>38100</xdr:colOff>
      <xdr:row>3</xdr:row>
      <xdr:rowOff>266700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714375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3</xdr:row>
      <xdr:rowOff>247650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714375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0</xdr:col>
      <xdr:colOff>714375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19050</xdr:rowOff>
    </xdr:from>
    <xdr:to>
      <xdr:col>0</xdr:col>
      <xdr:colOff>742950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66675</xdr:colOff>
      <xdr:row>4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742950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3</xdr:col>
      <xdr:colOff>47625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0</xdr:col>
      <xdr:colOff>742950</xdr:colOff>
      <xdr:row>5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19050</xdr:rowOff>
    </xdr:from>
    <xdr:to>
      <xdr:col>0</xdr:col>
      <xdr:colOff>723900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3.851562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80" t="s">
        <v>113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61</v>
      </c>
      <c r="V3" s="81"/>
      <c r="W3" s="81"/>
      <c r="X3" s="81"/>
      <c r="Y3" s="81"/>
    </row>
    <row r="4" spans="3:24" ht="12.75" customHeight="1">
      <c r="C4" s="25" t="s">
        <v>62</v>
      </c>
      <c r="D4" s="72" t="s">
        <v>112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26" t="s">
        <v>64</v>
      </c>
      <c r="U4" s="73" t="s">
        <v>111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25.5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4451930.34</v>
      </c>
      <c r="L9" s="69"/>
      <c r="M9" s="69"/>
      <c r="N9" s="69">
        <v>51061611.34</v>
      </c>
      <c r="O9" s="69"/>
      <c r="P9" s="69">
        <v>4138474.46</v>
      </c>
      <c r="Q9" s="69"/>
      <c r="R9" s="69"/>
      <c r="S9" s="69">
        <v>2066920.46</v>
      </c>
      <c r="T9" s="69"/>
      <c r="U9" s="69"/>
      <c r="W9" s="69">
        <v>46923136.88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5000</v>
      </c>
      <c r="L11" s="65"/>
      <c r="M11" s="65"/>
      <c r="N11" s="65">
        <v>173330</v>
      </c>
      <c r="O11" s="65"/>
      <c r="P11" s="65">
        <v>17261</v>
      </c>
      <c r="Q11" s="65"/>
      <c r="R11" s="65"/>
      <c r="S11" s="65">
        <v>4233</v>
      </c>
      <c r="T11" s="65"/>
      <c r="U11" s="65"/>
      <c r="W11" s="65">
        <v>156069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1078552.94</v>
      </c>
      <c r="L12" s="65"/>
      <c r="M12" s="65"/>
      <c r="N12" s="65">
        <v>40394624.94</v>
      </c>
      <c r="O12" s="65"/>
      <c r="P12" s="65">
        <v>2397309.23</v>
      </c>
      <c r="Q12" s="65"/>
      <c r="R12" s="65"/>
      <c r="S12" s="65">
        <v>1166216.23</v>
      </c>
      <c r="T12" s="65"/>
      <c r="U12" s="65"/>
      <c r="W12" s="65">
        <v>37997315.71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0</v>
      </c>
      <c r="L14" s="65"/>
      <c r="M14" s="65"/>
      <c r="N14" s="65">
        <v>1524425</v>
      </c>
      <c r="O14" s="65"/>
      <c r="P14" s="65">
        <v>309619</v>
      </c>
      <c r="Q14" s="65"/>
      <c r="R14" s="65"/>
      <c r="S14" s="65">
        <v>137375</v>
      </c>
      <c r="T14" s="65"/>
      <c r="U14" s="65"/>
      <c r="W14" s="65">
        <v>1214806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1445460.04</v>
      </c>
      <c r="L16" s="65"/>
      <c r="M16" s="65"/>
      <c r="N16" s="65">
        <v>6067839.04</v>
      </c>
      <c r="O16" s="65"/>
      <c r="P16" s="65">
        <v>1265537.43</v>
      </c>
      <c r="Q16" s="65"/>
      <c r="R16" s="65"/>
      <c r="S16" s="65">
        <v>700147.43</v>
      </c>
      <c r="T16" s="65"/>
      <c r="U16" s="65"/>
      <c r="W16" s="65">
        <v>4802301.61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1922917.36</v>
      </c>
      <c r="L17" s="65"/>
      <c r="M17" s="65"/>
      <c r="N17" s="65">
        <v>2901392.36</v>
      </c>
      <c r="O17" s="65"/>
      <c r="P17" s="65">
        <v>148747.8</v>
      </c>
      <c r="Q17" s="65"/>
      <c r="R17" s="65"/>
      <c r="S17" s="65">
        <v>58948.8</v>
      </c>
      <c r="T17" s="65"/>
      <c r="U17" s="65"/>
      <c r="W17" s="65">
        <v>2752644.56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5482179.03</v>
      </c>
      <c r="L18" s="69"/>
      <c r="M18" s="69"/>
      <c r="N18" s="69">
        <v>16795074.03</v>
      </c>
      <c r="O18" s="69"/>
      <c r="P18" s="69">
        <v>3187645.51</v>
      </c>
      <c r="Q18" s="69"/>
      <c r="R18" s="69"/>
      <c r="S18" s="69">
        <v>2172061.51</v>
      </c>
      <c r="T18" s="69"/>
      <c r="U18" s="69"/>
      <c r="W18" s="69">
        <v>13607428.52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4560667.51</v>
      </c>
      <c r="L20" s="65"/>
      <c r="M20" s="65"/>
      <c r="N20" s="65">
        <v>8216452.51</v>
      </c>
      <c r="O20" s="65"/>
      <c r="P20" s="65">
        <v>1744252.16</v>
      </c>
      <c r="Q20" s="65"/>
      <c r="R20" s="65"/>
      <c r="S20" s="65">
        <v>1537867.16</v>
      </c>
      <c r="T20" s="65"/>
      <c r="U20" s="65"/>
      <c r="W20" s="65">
        <v>6472200.35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18.75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62395</v>
      </c>
      <c r="Q22" s="65"/>
      <c r="R22" s="65"/>
      <c r="S22" s="65">
        <v>25318</v>
      </c>
      <c r="T22" s="65"/>
      <c r="U22" s="65"/>
      <c r="W22" s="65">
        <v>333966</v>
      </c>
      <c r="X22" s="65"/>
      <c r="Y22" s="65"/>
      <c r="Z22" s="65"/>
    </row>
    <row r="23" spans="1:26" ht="12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112698</v>
      </c>
      <c r="Q23" s="65"/>
      <c r="R23" s="65"/>
      <c r="S23" s="65">
        <v>46293</v>
      </c>
      <c r="T23" s="65"/>
      <c r="U23" s="65"/>
      <c r="W23" s="65">
        <v>774422.45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705119.07</v>
      </c>
      <c r="L24" s="65"/>
      <c r="M24" s="65"/>
      <c r="N24" s="65">
        <v>7295140.07</v>
      </c>
      <c r="O24" s="65"/>
      <c r="P24" s="65">
        <v>1268300.35</v>
      </c>
      <c r="Q24" s="65"/>
      <c r="R24" s="65"/>
      <c r="S24" s="65">
        <v>562583.35</v>
      </c>
      <c r="T24" s="65"/>
      <c r="U24" s="65"/>
      <c r="W24" s="65">
        <v>6026839.72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0</v>
      </c>
      <c r="L26" s="69"/>
      <c r="M26" s="69"/>
      <c r="N26" s="69">
        <v>22166161.78</v>
      </c>
      <c r="O26" s="69"/>
      <c r="P26" s="69">
        <v>43804</v>
      </c>
      <c r="Q26" s="69"/>
      <c r="R26" s="69"/>
      <c r="S26" s="69">
        <v>22228</v>
      </c>
      <c r="T26" s="69"/>
      <c r="U26" s="69"/>
      <c r="W26" s="69">
        <v>22122357.78</v>
      </c>
      <c r="X26" s="69"/>
      <c r="Y26" s="69"/>
      <c r="Z26" s="69"/>
    </row>
    <row r="27" spans="1:26" ht="19.5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0</v>
      </c>
      <c r="L32" s="65"/>
      <c r="M32" s="65"/>
      <c r="N32" s="65">
        <v>22166161.78</v>
      </c>
      <c r="O32" s="65"/>
      <c r="P32" s="65">
        <v>43804</v>
      </c>
      <c r="Q32" s="65"/>
      <c r="R32" s="65"/>
      <c r="S32" s="65">
        <v>22228</v>
      </c>
      <c r="T32" s="65"/>
      <c r="U32" s="65"/>
      <c r="W32" s="65">
        <v>22122357.78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1233753.58</v>
      </c>
      <c r="Q36" s="69"/>
      <c r="R36" s="69"/>
      <c r="S36" s="69">
        <v>1233753.58</v>
      </c>
      <c r="T36" s="69"/>
      <c r="U36" s="69"/>
      <c r="W36" s="69">
        <v>3028063.46</v>
      </c>
      <c r="X36" s="69"/>
      <c r="Y36" s="69"/>
      <c r="Z36" s="69"/>
    </row>
    <row r="37" spans="1:26" ht="21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21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5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1233753.58</v>
      </c>
      <c r="Q40" s="65"/>
      <c r="R40" s="65"/>
      <c r="S40" s="65">
        <v>1233753.58</v>
      </c>
      <c r="T40" s="65"/>
      <c r="U40" s="65"/>
      <c r="W40" s="65">
        <v>3028063.46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14195926.41</v>
      </c>
      <c r="L41" s="67"/>
      <c r="M41" s="67"/>
      <c r="N41" s="67">
        <v>94284664.19</v>
      </c>
      <c r="O41" s="67"/>
      <c r="P41" s="67">
        <v>8603677.55</v>
      </c>
      <c r="Q41" s="67"/>
      <c r="R41" s="67"/>
      <c r="S41" s="67">
        <v>5494963.55</v>
      </c>
      <c r="T41" s="67"/>
      <c r="U41" s="67"/>
      <c r="W41" s="67">
        <v>85680986.64</v>
      </c>
      <c r="X41" s="67"/>
      <c r="Y41" s="67"/>
      <c r="Z41" s="67"/>
    </row>
    <row r="42" spans="1:26" ht="8.25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5" spans="1:26" ht="15" customHeight="1">
      <c r="A45" s="62" t="s">
        <v>50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5.75">
      <c r="A47" s="29"/>
      <c r="B47" s="30"/>
      <c r="C47" s="30"/>
      <c r="D47" s="30"/>
      <c r="E47" s="30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 customHeight="1">
      <c r="A48" s="63" t="s">
        <v>51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22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5">
      <c r="A50" s="12"/>
      <c r="B50" s="13"/>
      <c r="C50" s="13"/>
      <c r="D50" s="13"/>
      <c r="E50" s="13"/>
      <c r="F50" s="13"/>
      <c r="G50" s="13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 customHeight="1">
      <c r="A51" s="61" t="s">
        <v>52</v>
      </c>
      <c r="B51" s="61"/>
      <c r="C51" s="61"/>
      <c r="D51" s="61"/>
      <c r="E51" s="61"/>
      <c r="F51" s="61"/>
      <c r="G51" s="61"/>
      <c r="H51" s="61" t="s">
        <v>53</v>
      </c>
      <c r="I51" s="61"/>
      <c r="J51" s="61"/>
      <c r="K51" s="61"/>
      <c r="L51" s="61"/>
      <c r="M51" s="61"/>
      <c r="N51" s="61"/>
      <c r="O51" s="32"/>
      <c r="P51" s="59" t="s">
        <v>54</v>
      </c>
      <c r="Q51" s="59"/>
      <c r="R51" s="59"/>
      <c r="S51" s="59"/>
      <c r="T51" s="59"/>
      <c r="U51" s="59"/>
      <c r="V51" s="59"/>
      <c r="W51" s="59"/>
      <c r="X51" s="59"/>
      <c r="Y51" s="59"/>
      <c r="Z51" s="32"/>
    </row>
    <row r="52" spans="1:26" ht="15" customHeight="1">
      <c r="A52" s="64" t="s">
        <v>55</v>
      </c>
      <c r="B52" s="64"/>
      <c r="C52" s="64"/>
      <c r="D52" s="64"/>
      <c r="E52" s="64"/>
      <c r="F52" s="64"/>
      <c r="G52" s="64"/>
      <c r="H52" s="60" t="s">
        <v>56</v>
      </c>
      <c r="I52" s="60"/>
      <c r="J52" s="60"/>
      <c r="K52" s="60"/>
      <c r="L52" s="60"/>
      <c r="M52" s="60"/>
      <c r="N52" s="60"/>
      <c r="O52" s="32"/>
      <c r="P52" s="60" t="s">
        <v>57</v>
      </c>
      <c r="Q52" s="60"/>
      <c r="R52" s="60"/>
      <c r="S52" s="60"/>
      <c r="T52" s="60"/>
      <c r="U52" s="60"/>
      <c r="V52" s="60"/>
      <c r="W52" s="60"/>
      <c r="X52" s="60"/>
      <c r="Y52" s="60"/>
      <c r="Z52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P51:Y51"/>
    <mergeCell ref="P52:Y52"/>
    <mergeCell ref="A51:G51"/>
    <mergeCell ref="H51:N51"/>
    <mergeCell ref="A45:Z46"/>
    <mergeCell ref="A48:Z49"/>
    <mergeCell ref="H52:N52"/>
    <mergeCell ref="A52:G52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2" sqref="A12:G12"/>
      <selection pane="bottomLeft" activeCell="A12" sqref="A12:G12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120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94" t="s">
        <v>4</v>
      </c>
      <c r="C7" s="95"/>
      <c r="D7" s="95"/>
      <c r="E7" s="95"/>
      <c r="F7" s="96"/>
      <c r="G7" s="85" t="s">
        <v>5</v>
      </c>
    </row>
    <row r="8" spans="1:7" ht="15.75" customHeight="1" thickBot="1">
      <c r="A8" s="83"/>
      <c r="B8" s="97"/>
      <c r="C8" s="98"/>
      <c r="D8" s="98"/>
      <c r="E8" s="98"/>
      <c r="F8" s="99"/>
      <c r="G8" s="86"/>
    </row>
    <row r="9" spans="1:7" ht="26.25" thickBot="1">
      <c r="A9" s="84"/>
      <c r="B9" s="17" t="s">
        <v>6</v>
      </c>
      <c r="C9" s="37" t="s">
        <v>7</v>
      </c>
      <c r="D9" s="37" t="s">
        <v>8</v>
      </c>
      <c r="E9" s="37" t="s">
        <v>9</v>
      </c>
      <c r="F9" s="37" t="s">
        <v>10</v>
      </c>
      <c r="G9" s="87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8451952.01</v>
      </c>
      <c r="D11" s="20">
        <f t="shared" si="0"/>
        <v>55475034.79</v>
      </c>
      <c r="E11" s="20">
        <f t="shared" si="0"/>
        <v>18929164</v>
      </c>
      <c r="F11" s="20">
        <f t="shared" si="0"/>
        <v>18917426.599999998</v>
      </c>
      <c r="G11" s="20">
        <f t="shared" si="0"/>
        <v>36545870.79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4511311.34</v>
      </c>
      <c r="D12" s="20">
        <f>SUM(D13:D20)</f>
        <v>32971687.34</v>
      </c>
      <c r="E12" s="20">
        <f>SUM(E13:E20)</f>
        <v>12786909.48</v>
      </c>
      <c r="F12" s="20">
        <f>SUM(F13:F20)</f>
        <v>12775172.08</v>
      </c>
      <c r="G12" s="20">
        <f aca="true" t="shared" si="1" ref="G12:G20">D12-E12</f>
        <v>20184777.86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9381</v>
      </c>
      <c r="D14" s="21">
        <f t="shared" si="2"/>
        <v>177711</v>
      </c>
      <c r="E14" s="21">
        <v>49280</v>
      </c>
      <c r="F14" s="21">
        <v>49280</v>
      </c>
      <c r="G14" s="21">
        <f t="shared" si="1"/>
        <v>128431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9237576.08</v>
      </c>
      <c r="F15" s="21">
        <v>9225838.68</v>
      </c>
      <c r="G15" s="21">
        <f t="shared" si="1"/>
        <v>18354510.86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593659</v>
      </c>
      <c r="F17" s="21">
        <v>593659</v>
      </c>
      <c r="G17" s="21">
        <f t="shared" si="1"/>
        <v>985766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1935602.16</v>
      </c>
      <c r="F20" s="21">
        <v>1935602.16</v>
      </c>
      <c r="G20" s="21">
        <f t="shared" si="1"/>
        <v>241402.20000000042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5919631.19</v>
      </c>
      <c r="F22" s="20">
        <f>SUM(F23:F29)</f>
        <v>5919631.19</v>
      </c>
      <c r="G22" s="20">
        <f aca="true" t="shared" si="3" ref="G22:G29">D22-E22</f>
        <v>5219800.759999999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4450604.74</v>
      </c>
      <c r="F24" s="21">
        <v>4450604.74</v>
      </c>
      <c r="G24" s="21">
        <f t="shared" si="3"/>
        <v>2580211.76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125698</v>
      </c>
      <c r="F26" s="21">
        <v>125698</v>
      </c>
      <c r="G26" s="21">
        <f t="shared" si="3"/>
        <v>270663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442445.45</v>
      </c>
      <c r="F27" s="21">
        <v>442445.45</v>
      </c>
      <c r="G27" s="21">
        <f t="shared" si="3"/>
        <v>444674.99999999994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900883</v>
      </c>
      <c r="F28" s="21">
        <v>900883</v>
      </c>
      <c r="G28" s="21">
        <f t="shared" si="3"/>
        <v>1924251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80312</v>
      </c>
      <c r="F31" s="20">
        <f>SUM(F32:F40)</f>
        <v>80312</v>
      </c>
      <c r="G31" s="20">
        <f aca="true" t="shared" si="5" ref="G31:G40">D31-E31</f>
        <v>10934386.78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80312</v>
      </c>
      <c r="F37" s="21">
        <v>80312</v>
      </c>
      <c r="G37" s="21">
        <f t="shared" si="5"/>
        <v>10934386.78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142311.33</v>
      </c>
      <c r="F42" s="20">
        <f>SUM(F43:F46)</f>
        <v>142311.33</v>
      </c>
      <c r="G42" s="20">
        <f>D42-E42</f>
        <v>206905.38999999998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142311.33</v>
      </c>
      <c r="F46" s="21">
        <v>142311.33</v>
      </c>
      <c r="G46" s="21">
        <f>D46-E46</f>
        <v>206905.38999999998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7904068</v>
      </c>
      <c r="D48" s="20">
        <f>D49+D59+D68+D79</f>
        <v>40969723</v>
      </c>
      <c r="E48" s="20">
        <f>E49+E59+E68+E79</f>
        <v>13490255.190000001</v>
      </c>
      <c r="F48" s="20">
        <f>F49+F59+F68+F79</f>
        <v>13490255.190000001</v>
      </c>
      <c r="G48" s="20">
        <f aca="true" t="shared" si="7" ref="G48:G57">D48-E48</f>
        <v>27479467.81</v>
      </c>
    </row>
    <row r="49" spans="1:7" ht="12.75">
      <c r="A49" s="3" t="s">
        <v>12</v>
      </c>
      <c r="B49" s="20">
        <f>SUM(B50:B57)</f>
        <v>18149305</v>
      </c>
      <c r="C49" s="20">
        <f>SUM(C50:C57)</f>
        <v>2145712.6</v>
      </c>
      <c r="D49" s="20">
        <f>SUM(D50:D57)</f>
        <v>20295017.6</v>
      </c>
      <c r="E49" s="20">
        <f>SUM(E50:E57)</f>
        <v>6646813.94</v>
      </c>
      <c r="F49" s="20">
        <f>SUM(F50:F57)</f>
        <v>6646813.94</v>
      </c>
      <c r="G49" s="20">
        <f t="shared" si="7"/>
        <v>13648203.66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2048712.6</v>
      </c>
      <c r="D52" s="21">
        <f t="shared" si="8"/>
        <v>14851250.6</v>
      </c>
      <c r="E52" s="21">
        <v>4967216.88</v>
      </c>
      <c r="F52" s="21">
        <v>4967216.88</v>
      </c>
      <c r="G52" s="21">
        <f t="shared" si="7"/>
        <v>9884033.719999999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87000</v>
      </c>
      <c r="D56" s="21">
        <f t="shared" si="8"/>
        <v>4709379</v>
      </c>
      <c r="E56" s="21">
        <v>1510278.16</v>
      </c>
      <c r="F56" s="21">
        <v>1510278.16</v>
      </c>
      <c r="G56" s="21">
        <f t="shared" si="7"/>
        <v>3199100.84</v>
      </c>
    </row>
    <row r="57" spans="1:7" ht="12.75">
      <c r="A57" s="6" t="s">
        <v>20</v>
      </c>
      <c r="B57" s="21">
        <v>724388</v>
      </c>
      <c r="C57" s="21">
        <v>10000</v>
      </c>
      <c r="D57" s="21">
        <f t="shared" si="8"/>
        <v>734388</v>
      </c>
      <c r="E57" s="21">
        <v>169318.9</v>
      </c>
      <c r="F57" s="21">
        <v>169318.9</v>
      </c>
      <c r="G57" s="21">
        <f t="shared" si="7"/>
        <v>565069.1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1845755.08</v>
      </c>
      <c r="D59" s="20">
        <f>SUM(D60:D66)</f>
        <v>5610642.08</v>
      </c>
      <c r="E59" s="20">
        <f>SUM(E60:E66)</f>
        <v>2930840.88</v>
      </c>
      <c r="F59" s="20">
        <f>SUM(F60:F66)</f>
        <v>2930840.88</v>
      </c>
      <c r="G59" s="20">
        <f aca="true" t="shared" si="9" ref="G59:G66">D59-E59</f>
        <v>2679801.2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715119.07</v>
      </c>
      <c r="D65" s="21">
        <f t="shared" si="10"/>
        <v>4480006.07</v>
      </c>
      <c r="E65" s="21">
        <v>1803297.36</v>
      </c>
      <c r="F65" s="21">
        <v>1803297.36</v>
      </c>
      <c r="G65" s="21">
        <f t="shared" si="9"/>
        <v>2676708.71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16356020.01</v>
      </c>
      <c r="D85" s="20">
        <f t="shared" si="13"/>
        <v>96444757.78999999</v>
      </c>
      <c r="E85" s="20">
        <f t="shared" si="13"/>
        <v>32419419.19</v>
      </c>
      <c r="F85" s="20">
        <f t="shared" si="13"/>
        <v>32407681.79</v>
      </c>
      <c r="G85" s="20">
        <f t="shared" si="13"/>
        <v>64025338.599999994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100" t="s">
        <v>50</v>
      </c>
      <c r="B88" s="100"/>
      <c r="C88" s="100"/>
      <c r="D88" s="100"/>
      <c r="E88" s="100"/>
      <c r="F88" s="100"/>
      <c r="G88" s="100"/>
    </row>
    <row r="89" spans="1:7" ht="20.25" customHeight="1">
      <c r="A89" s="100"/>
      <c r="B89" s="100"/>
      <c r="C89" s="100"/>
      <c r="D89" s="100"/>
      <c r="E89" s="100"/>
      <c r="F89" s="100"/>
      <c r="G89" s="100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1" t="s">
        <v>51</v>
      </c>
      <c r="B91" s="101"/>
      <c r="C91" s="101"/>
      <c r="D91" s="101"/>
      <c r="E91" s="101"/>
      <c r="F91" s="101"/>
      <c r="G91" s="101"/>
    </row>
    <row r="92" spans="1:7" ht="27" customHeight="1">
      <c r="A92" s="101"/>
      <c r="B92" s="101"/>
      <c r="C92" s="101"/>
      <c r="D92" s="101"/>
      <c r="E92" s="101"/>
      <c r="F92" s="101"/>
      <c r="G92" s="101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1" t="s">
        <v>53</v>
      </c>
      <c r="C95" s="61"/>
      <c r="D95" s="61"/>
      <c r="E95" s="59" t="s">
        <v>54</v>
      </c>
      <c r="F95" s="59"/>
      <c r="G95" s="59"/>
    </row>
    <row r="96" spans="1:7" ht="12.75">
      <c r="A96" s="15" t="s">
        <v>55</v>
      </c>
      <c r="B96" s="60" t="s">
        <v>56</v>
      </c>
      <c r="C96" s="60"/>
      <c r="D96" s="60"/>
      <c r="E96" s="60" t="s">
        <v>57</v>
      </c>
      <c r="F96" s="60"/>
      <c r="G96" s="60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37">
      <selection activeCell="A44" sqref="A44:Z51"/>
    </sheetView>
  </sheetViews>
  <sheetFormatPr defaultColWidth="8.00390625" defaultRowHeight="15"/>
  <cols>
    <col min="1" max="1" width="1.8515625" style="38" customWidth="1"/>
    <col min="2" max="2" width="2.00390625" style="38" customWidth="1"/>
    <col min="3" max="3" width="6.421875" style="38" customWidth="1"/>
    <col min="4" max="4" width="2.57421875" style="38" customWidth="1"/>
    <col min="5" max="5" width="10.28125" style="38" customWidth="1"/>
    <col min="6" max="6" width="7.7109375" style="38" customWidth="1"/>
    <col min="7" max="7" width="10.28125" style="38" customWidth="1"/>
    <col min="8" max="8" width="12.28125" style="38" customWidth="1"/>
    <col min="9" max="9" width="2.57421875" style="38" customWidth="1"/>
    <col min="10" max="10" width="3.140625" style="38" customWidth="1"/>
    <col min="11" max="11" width="8.421875" style="38" customWidth="1"/>
    <col min="12" max="12" width="2.57421875" style="38" customWidth="1"/>
    <col min="13" max="13" width="7.00390625" style="38" customWidth="1"/>
    <col min="14" max="14" width="9.00390625" style="38" customWidth="1"/>
    <col min="15" max="15" width="7.7109375" style="38" customWidth="1"/>
    <col min="16" max="16" width="9.7109375" style="38" customWidth="1"/>
    <col min="17" max="17" width="1.8515625" style="38" customWidth="1"/>
    <col min="18" max="18" width="3.8515625" style="38" customWidth="1"/>
    <col min="19" max="19" width="9.00390625" style="38" customWidth="1"/>
    <col min="20" max="20" width="2.57421875" style="38" customWidth="1"/>
    <col min="21" max="21" width="1.421875" style="38" customWidth="1"/>
    <col min="22" max="22" width="1.8515625" style="38" customWidth="1"/>
    <col min="23" max="23" width="3.140625" style="38" customWidth="1"/>
    <col min="24" max="24" width="2.57421875" style="38" customWidth="1"/>
    <col min="25" max="25" width="3.8515625" style="38" customWidth="1"/>
    <col min="26" max="26" width="2.00390625" style="38" customWidth="1"/>
    <col min="27" max="27" width="1.8515625" style="38" customWidth="1"/>
    <col min="28" max="16384" width="8.00390625" style="38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80" t="s">
        <v>113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121</v>
      </c>
      <c r="V3" s="81"/>
      <c r="W3" s="81"/>
      <c r="X3" s="81"/>
      <c r="Y3" s="81"/>
    </row>
    <row r="4" spans="3:24" ht="12.75" customHeight="1">
      <c r="C4" s="25" t="s">
        <v>62</v>
      </c>
      <c r="D4" s="72" t="s">
        <v>122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9" t="s">
        <v>64</v>
      </c>
      <c r="U4" s="73" t="s">
        <v>123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24.75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40" t="s">
        <v>71</v>
      </c>
      <c r="K7" s="41" t="s">
        <v>64</v>
      </c>
      <c r="L7" s="40" t="s">
        <v>72</v>
      </c>
      <c r="M7" s="41" t="s">
        <v>64</v>
      </c>
      <c r="O7" s="40" t="s">
        <v>73</v>
      </c>
      <c r="Q7" s="40" t="s">
        <v>74</v>
      </c>
      <c r="T7" s="40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6657023.94</v>
      </c>
      <c r="L9" s="69"/>
      <c r="M9" s="69"/>
      <c r="N9" s="69">
        <v>53266704.94</v>
      </c>
      <c r="O9" s="69"/>
      <c r="P9" s="69">
        <v>23111860.04</v>
      </c>
      <c r="Q9" s="69"/>
      <c r="R9" s="69"/>
      <c r="S9" s="69">
        <v>23100122.64</v>
      </c>
      <c r="T9" s="69"/>
      <c r="U9" s="69"/>
      <c r="W9" s="69">
        <v>30154844.9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9381</v>
      </c>
      <c r="L11" s="65"/>
      <c r="M11" s="65"/>
      <c r="N11" s="65">
        <v>177711</v>
      </c>
      <c r="O11" s="65"/>
      <c r="P11" s="65">
        <v>71380</v>
      </c>
      <c r="Q11" s="65"/>
      <c r="R11" s="65"/>
      <c r="S11" s="65">
        <v>71380</v>
      </c>
      <c r="T11" s="65"/>
      <c r="U11" s="65"/>
      <c r="W11" s="65">
        <v>106331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3127265.54</v>
      </c>
      <c r="L12" s="65"/>
      <c r="M12" s="65"/>
      <c r="N12" s="65">
        <v>42443337.54</v>
      </c>
      <c r="O12" s="65"/>
      <c r="P12" s="65">
        <v>17435372.58</v>
      </c>
      <c r="Q12" s="65"/>
      <c r="R12" s="65"/>
      <c r="S12" s="65">
        <v>17423635.18</v>
      </c>
      <c r="T12" s="65"/>
      <c r="U12" s="65"/>
      <c r="W12" s="65">
        <v>25007964.96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55000</v>
      </c>
      <c r="L14" s="65"/>
      <c r="M14" s="65"/>
      <c r="N14" s="65">
        <v>1579425</v>
      </c>
      <c r="O14" s="65"/>
      <c r="P14" s="65">
        <v>703822</v>
      </c>
      <c r="Q14" s="65"/>
      <c r="R14" s="65"/>
      <c r="S14" s="65">
        <v>703822</v>
      </c>
      <c r="T14" s="65"/>
      <c r="U14" s="65"/>
      <c r="W14" s="65">
        <v>875603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1532460.04</v>
      </c>
      <c r="L16" s="65"/>
      <c r="M16" s="65"/>
      <c r="N16" s="65">
        <v>6154839.04</v>
      </c>
      <c r="O16" s="65"/>
      <c r="P16" s="65">
        <v>2747490.4</v>
      </c>
      <c r="Q16" s="65"/>
      <c r="R16" s="65"/>
      <c r="S16" s="65">
        <v>2747490.4</v>
      </c>
      <c r="T16" s="65"/>
      <c r="U16" s="65"/>
      <c r="W16" s="65">
        <v>3407348.64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1932917.36</v>
      </c>
      <c r="L17" s="65"/>
      <c r="M17" s="65"/>
      <c r="N17" s="65">
        <v>2911392.36</v>
      </c>
      <c r="O17" s="65"/>
      <c r="P17" s="65">
        <v>2153795.06</v>
      </c>
      <c r="Q17" s="65"/>
      <c r="R17" s="65"/>
      <c r="S17" s="65">
        <v>2153795.06</v>
      </c>
      <c r="T17" s="65"/>
      <c r="U17" s="65"/>
      <c r="W17" s="65">
        <v>757597.3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5437179.03</v>
      </c>
      <c r="L18" s="69"/>
      <c r="M18" s="69"/>
      <c r="N18" s="69">
        <v>16750074.03</v>
      </c>
      <c r="O18" s="69"/>
      <c r="P18" s="69">
        <v>9446594.66</v>
      </c>
      <c r="Q18" s="69"/>
      <c r="R18" s="69"/>
      <c r="S18" s="69">
        <v>9446594.66</v>
      </c>
      <c r="T18" s="69"/>
      <c r="U18" s="69"/>
      <c r="W18" s="69">
        <v>7303479.37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4505667.51</v>
      </c>
      <c r="L20" s="65"/>
      <c r="M20" s="65"/>
      <c r="N20" s="65">
        <v>8161452.51</v>
      </c>
      <c r="O20" s="65"/>
      <c r="P20" s="65">
        <v>5718437.85</v>
      </c>
      <c r="Q20" s="65"/>
      <c r="R20" s="65"/>
      <c r="S20" s="65">
        <v>5718437.85</v>
      </c>
      <c r="T20" s="65"/>
      <c r="U20" s="65"/>
      <c r="W20" s="65">
        <v>2443014.66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20.25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137826</v>
      </c>
      <c r="Q22" s="65"/>
      <c r="R22" s="65"/>
      <c r="S22" s="65">
        <v>137826</v>
      </c>
      <c r="T22" s="65"/>
      <c r="U22" s="65"/>
      <c r="W22" s="65">
        <v>258535</v>
      </c>
      <c r="X22" s="65"/>
      <c r="Y22" s="65"/>
      <c r="Z22" s="65"/>
    </row>
    <row r="23" spans="1:26" ht="12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487901.45</v>
      </c>
      <c r="Q23" s="65"/>
      <c r="R23" s="65"/>
      <c r="S23" s="65">
        <v>487901.45</v>
      </c>
      <c r="T23" s="65"/>
      <c r="U23" s="65"/>
      <c r="W23" s="65">
        <v>399219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715119.07</v>
      </c>
      <c r="L24" s="65"/>
      <c r="M24" s="65"/>
      <c r="N24" s="65">
        <v>7305140.07</v>
      </c>
      <c r="O24" s="65"/>
      <c r="P24" s="65">
        <v>3102429.36</v>
      </c>
      <c r="Q24" s="65"/>
      <c r="R24" s="65"/>
      <c r="S24" s="65">
        <v>3102429.36</v>
      </c>
      <c r="T24" s="65"/>
      <c r="U24" s="65"/>
      <c r="W24" s="65">
        <v>4202710.71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0</v>
      </c>
      <c r="L26" s="69"/>
      <c r="M26" s="69"/>
      <c r="N26" s="69">
        <v>22166161.78</v>
      </c>
      <c r="O26" s="69"/>
      <c r="P26" s="69">
        <v>93847</v>
      </c>
      <c r="Q26" s="69"/>
      <c r="R26" s="69"/>
      <c r="S26" s="69">
        <v>93847</v>
      </c>
      <c r="T26" s="69"/>
      <c r="U26" s="69"/>
      <c r="W26" s="69">
        <v>22072314.78</v>
      </c>
      <c r="X26" s="69"/>
      <c r="Y26" s="69"/>
      <c r="Z26" s="69"/>
    </row>
    <row r="27" spans="1:26" ht="21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0</v>
      </c>
      <c r="L32" s="65"/>
      <c r="M32" s="65"/>
      <c r="N32" s="65">
        <v>22166161.78</v>
      </c>
      <c r="O32" s="65"/>
      <c r="P32" s="65">
        <v>93847</v>
      </c>
      <c r="Q32" s="65"/>
      <c r="R32" s="65"/>
      <c r="S32" s="65">
        <v>93847</v>
      </c>
      <c r="T32" s="65"/>
      <c r="U32" s="65"/>
      <c r="W32" s="65">
        <v>22072314.78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4070394.6</v>
      </c>
      <c r="Q36" s="69"/>
      <c r="R36" s="69"/>
      <c r="S36" s="69">
        <v>4070394.6</v>
      </c>
      <c r="T36" s="69"/>
      <c r="U36" s="69"/>
      <c r="W36" s="69">
        <v>191422.44</v>
      </c>
      <c r="X36" s="69"/>
      <c r="Y36" s="69"/>
      <c r="Z36" s="69"/>
    </row>
    <row r="37" spans="1:26" ht="19.5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17.25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7.25" customHeight="1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4070394.6</v>
      </c>
      <c r="Q40" s="65"/>
      <c r="R40" s="65"/>
      <c r="S40" s="65">
        <v>4070394.6</v>
      </c>
      <c r="T40" s="65"/>
      <c r="U40" s="65"/>
      <c r="W40" s="65">
        <v>191422.44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16356020.01</v>
      </c>
      <c r="L41" s="67"/>
      <c r="M41" s="67"/>
      <c r="N41" s="67">
        <v>96444757.79</v>
      </c>
      <c r="O41" s="67"/>
      <c r="P41" s="67">
        <v>36722696.3</v>
      </c>
      <c r="Q41" s="67"/>
      <c r="R41" s="67"/>
      <c r="S41" s="67">
        <v>36710958.9</v>
      </c>
      <c r="T41" s="67"/>
      <c r="U41" s="67"/>
      <c r="W41" s="67">
        <v>59722061.49</v>
      </c>
      <c r="X41" s="67"/>
      <c r="Y41" s="67"/>
      <c r="Z41" s="67"/>
    </row>
    <row r="42" spans="1:26" ht="8.25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4" spans="1:26" ht="15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3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27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1" t="s">
        <v>52</v>
      </c>
      <c r="B50" s="61"/>
      <c r="C50" s="61"/>
      <c r="D50" s="61"/>
      <c r="E50" s="61"/>
      <c r="F50" s="61"/>
      <c r="G50" s="61"/>
      <c r="H50" s="61" t="s">
        <v>53</v>
      </c>
      <c r="I50" s="61"/>
      <c r="J50" s="61"/>
      <c r="K50" s="61"/>
      <c r="L50" s="61"/>
      <c r="M50" s="61"/>
      <c r="N50" s="61"/>
      <c r="O50" s="32"/>
      <c r="P50" s="59" t="s">
        <v>54</v>
      </c>
      <c r="Q50" s="59"/>
      <c r="R50" s="59"/>
      <c r="S50" s="59"/>
      <c r="T50" s="59"/>
      <c r="U50" s="59"/>
      <c r="V50" s="59"/>
      <c r="W50" s="59"/>
      <c r="X50" s="59"/>
      <c r="Y50" s="59"/>
      <c r="Z50" s="32"/>
    </row>
    <row r="51" spans="1:26" ht="15">
      <c r="A51" s="64" t="s">
        <v>55</v>
      </c>
      <c r="B51" s="64"/>
      <c r="C51" s="64"/>
      <c r="D51" s="64"/>
      <c r="E51" s="64"/>
      <c r="F51" s="64"/>
      <c r="G51" s="64"/>
      <c r="H51" s="60" t="s">
        <v>56</v>
      </c>
      <c r="I51" s="60"/>
      <c r="J51" s="60"/>
      <c r="K51" s="60"/>
      <c r="L51" s="60"/>
      <c r="M51" s="60"/>
      <c r="N51" s="60"/>
      <c r="O51" s="32"/>
      <c r="P51" s="60" t="s">
        <v>57</v>
      </c>
      <c r="Q51" s="60"/>
      <c r="R51" s="60"/>
      <c r="S51" s="60"/>
      <c r="T51" s="60"/>
      <c r="U51" s="60"/>
      <c r="V51" s="60"/>
      <c r="W51" s="60"/>
      <c r="X51" s="60"/>
      <c r="Y51" s="60"/>
      <c r="Z51" s="32"/>
    </row>
  </sheetData>
  <sheetProtection/>
  <mergeCells count="257">
    <mergeCell ref="A44:Z45"/>
    <mergeCell ref="A47:Z48"/>
    <mergeCell ref="A50:G50"/>
    <mergeCell ref="H50:N50"/>
    <mergeCell ref="P50:Y50"/>
    <mergeCell ref="A51:G51"/>
    <mergeCell ref="H51:N51"/>
    <mergeCell ref="P51:Y51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S39:U39"/>
    <mergeCell ref="W39:Z39"/>
    <mergeCell ref="A38:G38"/>
    <mergeCell ref="H38:J38"/>
    <mergeCell ref="K38:M38"/>
    <mergeCell ref="N38:O38"/>
    <mergeCell ref="P38:R38"/>
    <mergeCell ref="S38:U38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S35:U35"/>
    <mergeCell ref="W35:Z35"/>
    <mergeCell ref="A34:G34"/>
    <mergeCell ref="H34:J34"/>
    <mergeCell ref="K34:M34"/>
    <mergeCell ref="N34:O34"/>
    <mergeCell ref="P34:R34"/>
    <mergeCell ref="S34:U34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S31:U31"/>
    <mergeCell ref="W31:Z31"/>
    <mergeCell ref="A30:G30"/>
    <mergeCell ref="H30:J30"/>
    <mergeCell ref="K30:M30"/>
    <mergeCell ref="N30:O30"/>
    <mergeCell ref="P30:R30"/>
    <mergeCell ref="S30:U30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S27:U27"/>
    <mergeCell ref="W27:Z27"/>
    <mergeCell ref="A26:G26"/>
    <mergeCell ref="H26:J26"/>
    <mergeCell ref="K26:M26"/>
    <mergeCell ref="N26:O26"/>
    <mergeCell ref="P26:R26"/>
    <mergeCell ref="S26:U26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S23:U23"/>
    <mergeCell ref="W23:Z23"/>
    <mergeCell ref="A22:G22"/>
    <mergeCell ref="H22:J22"/>
    <mergeCell ref="K22:M22"/>
    <mergeCell ref="N22:O22"/>
    <mergeCell ref="P22:R22"/>
    <mergeCell ref="S22:U22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S19:U19"/>
    <mergeCell ref="W19:Z19"/>
    <mergeCell ref="A18:G18"/>
    <mergeCell ref="H18:J18"/>
    <mergeCell ref="K18:M18"/>
    <mergeCell ref="N18:O18"/>
    <mergeCell ref="P18:R18"/>
    <mergeCell ref="S18:U18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S15:U15"/>
    <mergeCell ref="W15:Z15"/>
    <mergeCell ref="A14:G14"/>
    <mergeCell ref="H14:J14"/>
    <mergeCell ref="K14:M14"/>
    <mergeCell ref="N14:O14"/>
    <mergeCell ref="P14:R14"/>
    <mergeCell ref="S14:U14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S11:U11"/>
    <mergeCell ref="W11:Z11"/>
    <mergeCell ref="A10:G10"/>
    <mergeCell ref="H10:J10"/>
    <mergeCell ref="K10:M10"/>
    <mergeCell ref="N10:O10"/>
    <mergeCell ref="P10:R10"/>
    <mergeCell ref="S10:U10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A1:E2"/>
    <mergeCell ref="F1:W1"/>
    <mergeCell ref="F2:T2"/>
    <mergeCell ref="D3:Q3"/>
    <mergeCell ref="R3:T3"/>
    <mergeCell ref="U3:Y3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37">
      <selection activeCell="A1" sqref="A1:E2"/>
    </sheetView>
  </sheetViews>
  <sheetFormatPr defaultColWidth="8.00390625" defaultRowHeight="15"/>
  <cols>
    <col min="1" max="1" width="1.8515625" style="45" customWidth="1"/>
    <col min="2" max="2" width="2.00390625" style="45" customWidth="1"/>
    <col min="3" max="3" width="6.421875" style="45" customWidth="1"/>
    <col min="4" max="4" width="2.57421875" style="45" customWidth="1"/>
    <col min="5" max="5" width="10.28125" style="45" customWidth="1"/>
    <col min="6" max="6" width="7.7109375" style="45" customWidth="1"/>
    <col min="7" max="7" width="10.28125" style="45" customWidth="1"/>
    <col min="8" max="8" width="12.28125" style="45" customWidth="1"/>
    <col min="9" max="9" width="2.57421875" style="45" customWidth="1"/>
    <col min="10" max="10" width="3.140625" style="45" customWidth="1"/>
    <col min="11" max="11" width="8.421875" style="45" customWidth="1"/>
    <col min="12" max="12" width="2.57421875" style="45" customWidth="1"/>
    <col min="13" max="13" width="7.00390625" style="45" customWidth="1"/>
    <col min="14" max="14" width="9.00390625" style="45" customWidth="1"/>
    <col min="15" max="15" width="7.7109375" style="45" customWidth="1"/>
    <col min="16" max="16" width="9.7109375" style="45" customWidth="1"/>
    <col min="17" max="17" width="1.8515625" style="45" customWidth="1"/>
    <col min="18" max="18" width="3.8515625" style="45" customWidth="1"/>
    <col min="19" max="19" width="9.00390625" style="45" customWidth="1"/>
    <col min="20" max="20" width="2.57421875" style="45" customWidth="1"/>
    <col min="21" max="21" width="1.421875" style="45" customWidth="1"/>
    <col min="22" max="22" width="1.8515625" style="45" customWidth="1"/>
    <col min="23" max="23" width="3.140625" style="45" customWidth="1"/>
    <col min="24" max="24" width="2.57421875" style="45" customWidth="1"/>
    <col min="25" max="25" width="3.8515625" style="45" customWidth="1"/>
    <col min="26" max="26" width="2.00390625" style="45" customWidth="1"/>
    <col min="27" max="27" width="1.8515625" style="45" customWidth="1"/>
    <col min="28" max="16384" width="8.00390625" style="45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80" t="s">
        <v>131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125</v>
      </c>
      <c r="V3" s="81"/>
      <c r="W3" s="81"/>
      <c r="X3" s="81"/>
      <c r="Y3" s="81"/>
    </row>
    <row r="4" spans="3:24" ht="36.75" customHeight="1">
      <c r="C4" s="25" t="s">
        <v>62</v>
      </c>
      <c r="D4" s="72" t="s">
        <v>126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43" t="s">
        <v>64</v>
      </c>
      <c r="U4" s="73" t="s">
        <v>127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18.75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42" t="s">
        <v>71</v>
      </c>
      <c r="K7" s="44" t="s">
        <v>64</v>
      </c>
      <c r="L7" s="42" t="s">
        <v>72</v>
      </c>
      <c r="M7" s="44" t="s">
        <v>64</v>
      </c>
      <c r="O7" s="42" t="s">
        <v>73</v>
      </c>
      <c r="Q7" s="42" t="s">
        <v>74</v>
      </c>
      <c r="T7" s="42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9909829.5</v>
      </c>
      <c r="L9" s="69"/>
      <c r="M9" s="69"/>
      <c r="N9" s="69">
        <v>56519510.5</v>
      </c>
      <c r="O9" s="69"/>
      <c r="P9" s="69">
        <v>28303956.29</v>
      </c>
      <c r="Q9" s="69"/>
      <c r="R9" s="69"/>
      <c r="S9" s="69">
        <v>27010199.29</v>
      </c>
      <c r="T9" s="69"/>
      <c r="U9" s="69"/>
      <c r="W9" s="69">
        <v>28215554.21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9381</v>
      </c>
      <c r="L11" s="65"/>
      <c r="M11" s="65"/>
      <c r="N11" s="65">
        <v>177711</v>
      </c>
      <c r="O11" s="65"/>
      <c r="P11" s="65">
        <v>106748</v>
      </c>
      <c r="Q11" s="65"/>
      <c r="R11" s="65"/>
      <c r="S11" s="65">
        <v>89011</v>
      </c>
      <c r="T11" s="65"/>
      <c r="U11" s="65"/>
      <c r="W11" s="65">
        <v>70963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6380071.1</v>
      </c>
      <c r="L12" s="65"/>
      <c r="M12" s="65"/>
      <c r="N12" s="65">
        <v>45696143.1</v>
      </c>
      <c r="O12" s="65"/>
      <c r="P12" s="65">
        <v>21787613.89</v>
      </c>
      <c r="Q12" s="65"/>
      <c r="R12" s="65"/>
      <c r="S12" s="65">
        <v>20968242.89</v>
      </c>
      <c r="T12" s="65"/>
      <c r="U12" s="65"/>
      <c r="W12" s="65">
        <v>23908529.21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55000</v>
      </c>
      <c r="L14" s="65"/>
      <c r="M14" s="65"/>
      <c r="N14" s="65">
        <v>1579425</v>
      </c>
      <c r="O14" s="65"/>
      <c r="P14" s="65">
        <v>925337</v>
      </c>
      <c r="Q14" s="65"/>
      <c r="R14" s="65"/>
      <c r="S14" s="65">
        <v>814046</v>
      </c>
      <c r="T14" s="65"/>
      <c r="U14" s="65"/>
      <c r="W14" s="65">
        <v>654088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1532460.04</v>
      </c>
      <c r="L16" s="65"/>
      <c r="M16" s="65"/>
      <c r="N16" s="65">
        <v>6154839.04</v>
      </c>
      <c r="O16" s="65"/>
      <c r="P16" s="65">
        <v>3245801.24</v>
      </c>
      <c r="Q16" s="65"/>
      <c r="R16" s="65"/>
      <c r="S16" s="65">
        <v>2941933.24</v>
      </c>
      <c r="T16" s="65"/>
      <c r="U16" s="65"/>
      <c r="W16" s="65">
        <v>2909037.8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1932917.36</v>
      </c>
      <c r="L17" s="65"/>
      <c r="M17" s="65"/>
      <c r="N17" s="65">
        <v>2911392.36</v>
      </c>
      <c r="O17" s="65"/>
      <c r="P17" s="65">
        <v>2238456.16</v>
      </c>
      <c r="Q17" s="65"/>
      <c r="R17" s="65"/>
      <c r="S17" s="65">
        <v>2196966.16</v>
      </c>
      <c r="T17" s="65"/>
      <c r="U17" s="65"/>
      <c r="W17" s="65">
        <v>672936.2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6159492.47</v>
      </c>
      <c r="L18" s="69"/>
      <c r="M18" s="69"/>
      <c r="N18" s="69">
        <v>17472387.47</v>
      </c>
      <c r="O18" s="69"/>
      <c r="P18" s="69">
        <v>11048100.62</v>
      </c>
      <c r="Q18" s="69"/>
      <c r="R18" s="69"/>
      <c r="S18" s="69">
        <v>10438048.62</v>
      </c>
      <c r="T18" s="69"/>
      <c r="U18" s="69"/>
      <c r="W18" s="69">
        <v>6424286.85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5227980.95</v>
      </c>
      <c r="L20" s="65"/>
      <c r="M20" s="65"/>
      <c r="N20" s="65">
        <v>8883765.95</v>
      </c>
      <c r="O20" s="65"/>
      <c r="P20" s="65">
        <v>6377639.1</v>
      </c>
      <c r="Q20" s="65"/>
      <c r="R20" s="65"/>
      <c r="S20" s="65">
        <v>6243198.1</v>
      </c>
      <c r="T20" s="65"/>
      <c r="U20" s="65"/>
      <c r="W20" s="65">
        <v>2506126.85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18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161579</v>
      </c>
      <c r="Q22" s="65"/>
      <c r="R22" s="65"/>
      <c r="S22" s="65">
        <v>150253</v>
      </c>
      <c r="T22" s="65"/>
      <c r="U22" s="65"/>
      <c r="W22" s="65">
        <v>234782</v>
      </c>
      <c r="X22" s="65"/>
      <c r="Y22" s="65"/>
      <c r="Z22" s="65"/>
    </row>
    <row r="23" spans="1:26" ht="12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579974.45</v>
      </c>
      <c r="Q23" s="65"/>
      <c r="R23" s="65"/>
      <c r="S23" s="65">
        <v>535190.45</v>
      </c>
      <c r="T23" s="65"/>
      <c r="U23" s="65"/>
      <c r="W23" s="65">
        <v>307146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715119.07</v>
      </c>
      <c r="L24" s="65"/>
      <c r="M24" s="65"/>
      <c r="N24" s="65">
        <v>7305140.07</v>
      </c>
      <c r="O24" s="65"/>
      <c r="P24" s="65">
        <v>3928908.07</v>
      </c>
      <c r="Q24" s="65"/>
      <c r="R24" s="65"/>
      <c r="S24" s="65">
        <v>3509407.07</v>
      </c>
      <c r="T24" s="65"/>
      <c r="U24" s="65"/>
      <c r="W24" s="65">
        <v>3376232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1817120</v>
      </c>
      <c r="L26" s="69"/>
      <c r="M26" s="69"/>
      <c r="N26" s="69">
        <v>23983281.78</v>
      </c>
      <c r="O26" s="69"/>
      <c r="P26" s="69">
        <v>135557</v>
      </c>
      <c r="Q26" s="69"/>
      <c r="R26" s="69"/>
      <c r="S26" s="69">
        <v>114111</v>
      </c>
      <c r="T26" s="69"/>
      <c r="U26" s="69"/>
      <c r="W26" s="69">
        <v>23847724.78</v>
      </c>
      <c r="X26" s="69"/>
      <c r="Y26" s="69"/>
      <c r="Z26" s="69"/>
    </row>
    <row r="27" spans="1:26" ht="18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1817120</v>
      </c>
      <c r="L32" s="65"/>
      <c r="M32" s="65"/>
      <c r="N32" s="65">
        <v>23983281.78</v>
      </c>
      <c r="O32" s="65"/>
      <c r="P32" s="65">
        <v>135557</v>
      </c>
      <c r="Q32" s="65"/>
      <c r="R32" s="65"/>
      <c r="S32" s="65">
        <v>114111</v>
      </c>
      <c r="T32" s="65"/>
      <c r="U32" s="65"/>
      <c r="W32" s="65">
        <v>23847724.78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4083530.78</v>
      </c>
      <c r="Q36" s="69"/>
      <c r="R36" s="69"/>
      <c r="S36" s="69">
        <v>4083530.78</v>
      </c>
      <c r="T36" s="69"/>
      <c r="U36" s="69"/>
      <c r="W36" s="69">
        <v>178286.26</v>
      </c>
      <c r="X36" s="69"/>
      <c r="Y36" s="69"/>
      <c r="Z36" s="69"/>
    </row>
    <row r="37" spans="1:26" ht="19.5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21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2.75" customHeight="1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4083530.78</v>
      </c>
      <c r="Q40" s="65"/>
      <c r="R40" s="65"/>
      <c r="S40" s="65">
        <v>4083530.78</v>
      </c>
      <c r="T40" s="65"/>
      <c r="U40" s="65"/>
      <c r="W40" s="65">
        <v>178286.26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22148259.01</v>
      </c>
      <c r="L41" s="67"/>
      <c r="M41" s="67"/>
      <c r="N41" s="67">
        <v>102236996.79</v>
      </c>
      <c r="O41" s="67"/>
      <c r="P41" s="67">
        <v>43571144.69</v>
      </c>
      <c r="Q41" s="67"/>
      <c r="R41" s="67"/>
      <c r="S41" s="67">
        <v>41645889.69</v>
      </c>
      <c r="T41" s="67"/>
      <c r="U41" s="67"/>
      <c r="W41" s="67">
        <v>58665852.1</v>
      </c>
      <c r="X41" s="67"/>
      <c r="Y41" s="67"/>
      <c r="Z41" s="67"/>
    </row>
    <row r="42" spans="1:26" ht="8.25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4" spans="1:26" ht="15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3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28.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1" t="s">
        <v>52</v>
      </c>
      <c r="B50" s="61"/>
      <c r="C50" s="61"/>
      <c r="D50" s="61"/>
      <c r="E50" s="61"/>
      <c r="F50" s="61"/>
      <c r="G50" s="61"/>
      <c r="H50" s="61" t="s">
        <v>53</v>
      </c>
      <c r="I50" s="61"/>
      <c r="J50" s="61"/>
      <c r="K50" s="61"/>
      <c r="L50" s="61"/>
      <c r="M50" s="61"/>
      <c r="N50" s="61"/>
      <c r="O50" s="32"/>
      <c r="P50" s="59" t="s">
        <v>54</v>
      </c>
      <c r="Q50" s="59"/>
      <c r="R50" s="59"/>
      <c r="S50" s="59"/>
      <c r="T50" s="59"/>
      <c r="U50" s="59"/>
      <c r="V50" s="59"/>
      <c r="W50" s="59"/>
      <c r="X50" s="59"/>
      <c r="Y50" s="59"/>
      <c r="Z50" s="32"/>
    </row>
    <row r="51" spans="1:26" ht="15">
      <c r="A51" s="64" t="s">
        <v>55</v>
      </c>
      <c r="B51" s="64"/>
      <c r="C51" s="64"/>
      <c r="D51" s="64"/>
      <c r="E51" s="64"/>
      <c r="F51" s="64"/>
      <c r="G51" s="64"/>
      <c r="H51" s="60" t="s">
        <v>56</v>
      </c>
      <c r="I51" s="60"/>
      <c r="J51" s="60"/>
      <c r="K51" s="60"/>
      <c r="L51" s="60"/>
      <c r="M51" s="60"/>
      <c r="N51" s="60"/>
      <c r="O51" s="32"/>
      <c r="P51" s="60" t="s">
        <v>57</v>
      </c>
      <c r="Q51" s="60"/>
      <c r="R51" s="60"/>
      <c r="S51" s="60"/>
      <c r="T51" s="60"/>
      <c r="U51" s="60"/>
      <c r="V51" s="60"/>
      <c r="W51" s="60"/>
      <c r="X51" s="60"/>
      <c r="Y51" s="60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3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129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105" t="s">
        <v>4</v>
      </c>
      <c r="C7" s="106"/>
      <c r="D7" s="106"/>
      <c r="E7" s="106"/>
      <c r="F7" s="107"/>
      <c r="G7" s="102" t="s">
        <v>5</v>
      </c>
    </row>
    <row r="8" spans="1:7" ht="15.75" customHeight="1" thickBot="1">
      <c r="A8" s="83"/>
      <c r="B8" s="108"/>
      <c r="C8" s="109"/>
      <c r="D8" s="109"/>
      <c r="E8" s="109"/>
      <c r="F8" s="110"/>
      <c r="G8" s="103"/>
    </row>
    <row r="9" spans="1:7" ht="26.25" thickBot="1">
      <c r="A9" s="84"/>
      <c r="B9" s="52" t="s">
        <v>6</v>
      </c>
      <c r="C9" s="53" t="s">
        <v>7</v>
      </c>
      <c r="D9" s="53" t="s">
        <v>8</v>
      </c>
      <c r="E9" s="53" t="s">
        <v>9</v>
      </c>
      <c r="F9" s="53" t="s">
        <v>10</v>
      </c>
      <c r="G9" s="104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 aca="true" t="shared" si="0" ref="B11:G11">B12+B22+B31+B42</f>
        <v>47023082.78</v>
      </c>
      <c r="C11" s="47">
        <f t="shared" si="0"/>
        <v>14244191.01</v>
      </c>
      <c r="D11" s="47">
        <f t="shared" si="0"/>
        <v>61267273.79</v>
      </c>
      <c r="E11" s="47">
        <f t="shared" si="0"/>
        <v>25826900.16</v>
      </c>
      <c r="F11" s="47">
        <f t="shared" si="0"/>
        <v>24452540.16</v>
      </c>
      <c r="G11" s="47">
        <f t="shared" si="0"/>
        <v>35440373.63</v>
      </c>
    </row>
    <row r="12" spans="1:7" ht="12.75">
      <c r="A12" s="3" t="s">
        <v>12</v>
      </c>
      <c r="B12" s="47">
        <f>SUM(B13:B20)</f>
        <v>28460376</v>
      </c>
      <c r="C12" s="47">
        <f>SUM(C13:C20)</f>
        <v>7764116.9</v>
      </c>
      <c r="D12" s="47">
        <f>SUM(D13:D20)</f>
        <v>36224492.9</v>
      </c>
      <c r="E12" s="47">
        <f>SUM(E13:E20)</f>
        <v>18047222.72</v>
      </c>
      <c r="F12" s="47">
        <f>SUM(F13:F20)</f>
        <v>17082311.72</v>
      </c>
      <c r="G12" s="47">
        <f aca="true" t="shared" si="1" ref="G12:G20">D12-E12</f>
        <v>18177270.18</v>
      </c>
    </row>
    <row r="13" spans="1:7" ht="12.75">
      <c r="A13" s="6" t="s">
        <v>13</v>
      </c>
      <c r="B13" s="48"/>
      <c r="C13" s="48"/>
      <c r="D13" s="48">
        <f aca="true" t="shared" si="2" ref="D13:D20">B13+C13</f>
        <v>0</v>
      </c>
      <c r="E13" s="48"/>
      <c r="F13" s="48"/>
      <c r="G13" s="48">
        <f t="shared" si="1"/>
        <v>0</v>
      </c>
    </row>
    <row r="14" spans="1:7" ht="12.75">
      <c r="A14" s="6" t="s">
        <v>14</v>
      </c>
      <c r="B14" s="48">
        <v>168330</v>
      </c>
      <c r="C14" s="48">
        <v>9381</v>
      </c>
      <c r="D14" s="48">
        <f t="shared" si="2"/>
        <v>177711</v>
      </c>
      <c r="E14" s="48">
        <v>106748</v>
      </c>
      <c r="F14" s="48">
        <v>89011</v>
      </c>
      <c r="G14" s="48">
        <f t="shared" si="1"/>
        <v>70963</v>
      </c>
    </row>
    <row r="15" spans="1:7" ht="12.75">
      <c r="A15" s="6" t="s">
        <v>15</v>
      </c>
      <c r="B15" s="48">
        <v>26513534</v>
      </c>
      <c r="C15" s="48">
        <v>4331358.5</v>
      </c>
      <c r="D15" s="48">
        <f t="shared" si="2"/>
        <v>30844892.5</v>
      </c>
      <c r="E15" s="48">
        <v>14058647.32</v>
      </c>
      <c r="F15" s="48">
        <v>13239276.32</v>
      </c>
      <c r="G15" s="48">
        <f t="shared" si="1"/>
        <v>16786245.18</v>
      </c>
    </row>
    <row r="16" spans="1:7" ht="12.75">
      <c r="A16" s="6" t="s">
        <v>16</v>
      </c>
      <c r="B16" s="48"/>
      <c r="C16" s="48"/>
      <c r="D16" s="48">
        <f t="shared" si="2"/>
        <v>0</v>
      </c>
      <c r="E16" s="48"/>
      <c r="F16" s="48"/>
      <c r="G16" s="48">
        <f t="shared" si="1"/>
        <v>0</v>
      </c>
    </row>
    <row r="17" spans="1:7" ht="12.75">
      <c r="A17" s="6" t="s">
        <v>17</v>
      </c>
      <c r="B17" s="48">
        <v>1524425</v>
      </c>
      <c r="C17" s="48">
        <v>55000</v>
      </c>
      <c r="D17" s="48">
        <f t="shared" si="2"/>
        <v>1579425</v>
      </c>
      <c r="E17" s="48">
        <v>925337</v>
      </c>
      <c r="F17" s="48">
        <v>814046</v>
      </c>
      <c r="G17" s="48">
        <f t="shared" si="1"/>
        <v>654088</v>
      </c>
    </row>
    <row r="18" spans="1:7" ht="12.75">
      <c r="A18" s="6" t="s">
        <v>18</v>
      </c>
      <c r="B18" s="48"/>
      <c r="C18" s="48"/>
      <c r="D18" s="48">
        <f t="shared" si="2"/>
        <v>0</v>
      </c>
      <c r="E18" s="48"/>
      <c r="F18" s="48"/>
      <c r="G18" s="48">
        <f t="shared" si="1"/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 t="shared" si="2"/>
        <v>1445460.04</v>
      </c>
      <c r="E19" s="48">
        <v>970792.24</v>
      </c>
      <c r="F19" s="48">
        <v>970792.24</v>
      </c>
      <c r="G19" s="48">
        <f t="shared" si="1"/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 t="shared" si="2"/>
        <v>2177004.3600000003</v>
      </c>
      <c r="E20" s="48">
        <v>1985698.16</v>
      </c>
      <c r="F20" s="48">
        <v>1969186.16</v>
      </c>
      <c r="G20" s="48">
        <f t="shared" si="1"/>
        <v>191306.20000000042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7548008</v>
      </c>
      <c r="C22" s="47">
        <f>SUM(C23:C29)</f>
        <v>4313737.39</v>
      </c>
      <c r="D22" s="47">
        <f>SUM(D23:D29)</f>
        <v>11861745.389999999</v>
      </c>
      <c r="E22" s="47">
        <f>SUM(E23:E29)</f>
        <v>7473190.03</v>
      </c>
      <c r="F22" s="47">
        <f>SUM(F23:F29)</f>
        <v>7085187.03</v>
      </c>
      <c r="G22" s="47">
        <f aca="true" t="shared" si="3" ref="G22:G29">D22-E22</f>
        <v>4388555.3599999985</v>
      </c>
    </row>
    <row r="23" spans="1:7" ht="12.75">
      <c r="A23" s="6" t="s">
        <v>22</v>
      </c>
      <c r="B23" s="48"/>
      <c r="C23" s="48"/>
      <c r="D23" s="48">
        <f aca="true" t="shared" si="4" ref="D23:D29">B23+C23</f>
        <v>0</v>
      </c>
      <c r="E23" s="48"/>
      <c r="F23" s="48"/>
      <c r="G23" s="48">
        <f t="shared" si="3"/>
        <v>0</v>
      </c>
    </row>
    <row r="24" spans="1:7" ht="12.75">
      <c r="A24" s="6" t="s">
        <v>23</v>
      </c>
      <c r="B24" s="48">
        <v>3655785</v>
      </c>
      <c r="C24" s="48">
        <v>4097344.94</v>
      </c>
      <c r="D24" s="48">
        <f t="shared" si="4"/>
        <v>7753129.9399999995</v>
      </c>
      <c r="E24" s="48">
        <v>5250095.58</v>
      </c>
      <c r="F24" s="48">
        <v>5115654.58</v>
      </c>
      <c r="G24" s="48">
        <f t="shared" si="3"/>
        <v>2503034.3599999994</v>
      </c>
    </row>
    <row r="25" spans="1:7" ht="12.75">
      <c r="A25" s="6" t="s">
        <v>24</v>
      </c>
      <c r="B25" s="48"/>
      <c r="C25" s="48"/>
      <c r="D25" s="48">
        <f t="shared" si="4"/>
        <v>0</v>
      </c>
      <c r="E25" s="48"/>
      <c r="F25" s="48"/>
      <c r="G25" s="48">
        <f t="shared" si="3"/>
        <v>0</v>
      </c>
    </row>
    <row r="26" spans="1:7" ht="12.75">
      <c r="A26" s="6" t="s">
        <v>25</v>
      </c>
      <c r="B26" s="48">
        <v>396361</v>
      </c>
      <c r="C26" s="48">
        <v>0</v>
      </c>
      <c r="D26" s="48">
        <f t="shared" si="4"/>
        <v>396361</v>
      </c>
      <c r="E26" s="48">
        <v>161579</v>
      </c>
      <c r="F26" s="48">
        <v>150253</v>
      </c>
      <c r="G26" s="48">
        <f t="shared" si="3"/>
        <v>234782</v>
      </c>
    </row>
    <row r="27" spans="1:7" ht="12.75">
      <c r="A27" s="6" t="s">
        <v>26</v>
      </c>
      <c r="B27" s="48">
        <v>670728</v>
      </c>
      <c r="C27" s="48">
        <v>216392.45</v>
      </c>
      <c r="D27" s="48">
        <f t="shared" si="4"/>
        <v>887120.45</v>
      </c>
      <c r="E27" s="48">
        <v>579974.45</v>
      </c>
      <c r="F27" s="48">
        <v>535190.45</v>
      </c>
      <c r="G27" s="48">
        <f t="shared" si="3"/>
        <v>307146</v>
      </c>
    </row>
    <row r="28" spans="1:7" ht="12.75">
      <c r="A28" s="6" t="s">
        <v>27</v>
      </c>
      <c r="B28" s="48">
        <v>2825134</v>
      </c>
      <c r="C28" s="48">
        <v>0</v>
      </c>
      <c r="D28" s="48">
        <f t="shared" si="4"/>
        <v>2825134</v>
      </c>
      <c r="E28" s="48">
        <v>1481541</v>
      </c>
      <c r="F28" s="48">
        <v>1284089</v>
      </c>
      <c r="G28" s="48">
        <f t="shared" si="3"/>
        <v>1343593</v>
      </c>
    </row>
    <row r="29" spans="1:7" ht="12.75">
      <c r="A29" s="6" t="s">
        <v>28</v>
      </c>
      <c r="B29" s="48"/>
      <c r="C29" s="48"/>
      <c r="D29" s="48">
        <f t="shared" si="4"/>
        <v>0</v>
      </c>
      <c r="E29" s="48"/>
      <c r="F29" s="48"/>
      <c r="G29" s="48">
        <f t="shared" si="3"/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1817120</v>
      </c>
      <c r="D31" s="47">
        <f>SUM(D32:D40)</f>
        <v>12831818.78</v>
      </c>
      <c r="E31" s="47">
        <f>SUM(E32:E40)</f>
        <v>135557</v>
      </c>
      <c r="F31" s="47">
        <f>SUM(F32:F40)</f>
        <v>114111</v>
      </c>
      <c r="G31" s="47">
        <f aca="true" t="shared" si="5" ref="G31:G40">D31-E31</f>
        <v>12696261.78</v>
      </c>
    </row>
    <row r="32" spans="1:7" ht="12.75">
      <c r="A32" s="6" t="s">
        <v>30</v>
      </c>
      <c r="B32" s="48"/>
      <c r="C32" s="48"/>
      <c r="D32" s="48">
        <f aca="true" t="shared" si="6" ref="D32:D40">B32+C32</f>
        <v>0</v>
      </c>
      <c r="E32" s="48"/>
      <c r="F32" s="48"/>
      <c r="G32" s="48">
        <f t="shared" si="5"/>
        <v>0</v>
      </c>
    </row>
    <row r="33" spans="1:7" ht="12.75">
      <c r="A33" s="6" t="s">
        <v>31</v>
      </c>
      <c r="B33" s="48"/>
      <c r="C33" s="48"/>
      <c r="D33" s="48">
        <f t="shared" si="6"/>
        <v>0</v>
      </c>
      <c r="E33" s="48"/>
      <c r="F33" s="48"/>
      <c r="G33" s="48">
        <f t="shared" si="5"/>
        <v>0</v>
      </c>
    </row>
    <row r="34" spans="1:7" ht="12.75">
      <c r="A34" s="6" t="s">
        <v>32</v>
      </c>
      <c r="B34" s="48"/>
      <c r="C34" s="48"/>
      <c r="D34" s="48">
        <f t="shared" si="6"/>
        <v>0</v>
      </c>
      <c r="E34" s="48"/>
      <c r="F34" s="48"/>
      <c r="G34" s="48">
        <f t="shared" si="5"/>
        <v>0</v>
      </c>
    </row>
    <row r="35" spans="1:7" ht="12.75">
      <c r="A35" s="6" t="s">
        <v>33</v>
      </c>
      <c r="B35" s="48"/>
      <c r="C35" s="48"/>
      <c r="D35" s="48">
        <f t="shared" si="6"/>
        <v>0</v>
      </c>
      <c r="E35" s="48"/>
      <c r="F35" s="48"/>
      <c r="G35" s="48">
        <f t="shared" si="5"/>
        <v>0</v>
      </c>
    </row>
    <row r="36" spans="1:7" ht="12.75">
      <c r="A36" s="6" t="s">
        <v>34</v>
      </c>
      <c r="B36" s="48"/>
      <c r="C36" s="48"/>
      <c r="D36" s="48">
        <f t="shared" si="6"/>
        <v>0</v>
      </c>
      <c r="E36" s="48"/>
      <c r="F36" s="48"/>
      <c r="G36" s="48">
        <f t="shared" si="5"/>
        <v>0</v>
      </c>
    </row>
    <row r="37" spans="1:7" ht="12.75">
      <c r="A37" s="6" t="s">
        <v>35</v>
      </c>
      <c r="B37" s="48">
        <v>11014698.78</v>
      </c>
      <c r="C37" s="48">
        <v>1817120</v>
      </c>
      <c r="D37" s="48">
        <f t="shared" si="6"/>
        <v>12831818.78</v>
      </c>
      <c r="E37" s="48">
        <v>135557</v>
      </c>
      <c r="F37" s="48">
        <v>114111</v>
      </c>
      <c r="G37" s="48">
        <f t="shared" si="5"/>
        <v>12696261.78</v>
      </c>
    </row>
    <row r="38" spans="1:7" ht="12.75">
      <c r="A38" s="6" t="s">
        <v>36</v>
      </c>
      <c r="B38" s="48"/>
      <c r="C38" s="48"/>
      <c r="D38" s="48">
        <f t="shared" si="6"/>
        <v>0</v>
      </c>
      <c r="E38" s="48"/>
      <c r="F38" s="48"/>
      <c r="G38" s="48">
        <f t="shared" si="5"/>
        <v>0</v>
      </c>
    </row>
    <row r="39" spans="1:7" ht="12.75">
      <c r="A39" s="6" t="s">
        <v>37</v>
      </c>
      <c r="B39" s="48"/>
      <c r="C39" s="48"/>
      <c r="D39" s="48">
        <f t="shared" si="6"/>
        <v>0</v>
      </c>
      <c r="E39" s="48"/>
      <c r="F39" s="48"/>
      <c r="G39" s="48">
        <f t="shared" si="5"/>
        <v>0</v>
      </c>
    </row>
    <row r="40" spans="1:7" ht="12.75">
      <c r="A40" s="6" t="s">
        <v>38</v>
      </c>
      <c r="B40" s="48"/>
      <c r="C40" s="48"/>
      <c r="D40" s="48">
        <f t="shared" si="6"/>
        <v>0</v>
      </c>
      <c r="E40" s="48"/>
      <c r="F40" s="48"/>
      <c r="G40" s="48">
        <f t="shared" si="5"/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7904068</v>
      </c>
      <c r="D48" s="47">
        <f>D49+D59+D68+D79</f>
        <v>40969723</v>
      </c>
      <c r="E48" s="47">
        <f>E49+E59+E68+E79</f>
        <v>17744244.53</v>
      </c>
      <c r="F48" s="47">
        <f>F49+F59+F68+F79</f>
        <v>17193349.53</v>
      </c>
      <c r="G48" s="47">
        <f aca="true" t="shared" si="7" ref="G48:G57">D48-E48</f>
        <v>23225478.47</v>
      </c>
    </row>
    <row r="49" spans="1:7" ht="12.75">
      <c r="A49" s="3" t="s">
        <v>12</v>
      </c>
      <c r="B49" s="47">
        <f>SUM(B50:B57)</f>
        <v>18149305</v>
      </c>
      <c r="C49" s="47">
        <f>SUM(C50:C57)</f>
        <v>2145712.6</v>
      </c>
      <c r="D49" s="47">
        <f>SUM(D50:D57)</f>
        <v>20295017.6</v>
      </c>
      <c r="E49" s="47">
        <f>SUM(E50:E57)</f>
        <v>10256733.57</v>
      </c>
      <c r="F49" s="47">
        <f>SUM(F50:F57)</f>
        <v>9927887.57</v>
      </c>
      <c r="G49" s="47">
        <f t="shared" si="7"/>
        <v>10038284.030000001</v>
      </c>
    </row>
    <row r="50" spans="1:7" ht="12.75">
      <c r="A50" s="6" t="s">
        <v>13</v>
      </c>
      <c r="B50" s="48"/>
      <c r="C50" s="48"/>
      <c r="D50" s="48">
        <f aca="true" t="shared" si="8" ref="D50:D57">B50+C50</f>
        <v>0</v>
      </c>
      <c r="E50" s="48"/>
      <c r="F50" s="48"/>
      <c r="G50" s="48">
        <f t="shared" si="7"/>
        <v>0</v>
      </c>
    </row>
    <row r="51" spans="1:7" ht="12.75">
      <c r="A51" s="6" t="s">
        <v>14</v>
      </c>
      <c r="B51" s="48"/>
      <c r="C51" s="48"/>
      <c r="D51" s="48">
        <f t="shared" si="8"/>
        <v>0</v>
      </c>
      <c r="E51" s="48"/>
      <c r="F51" s="48"/>
      <c r="G51" s="48">
        <f t="shared" si="7"/>
        <v>0</v>
      </c>
    </row>
    <row r="52" spans="1:7" ht="12.75">
      <c r="A52" s="6" t="s">
        <v>15</v>
      </c>
      <c r="B52" s="48">
        <v>12802538</v>
      </c>
      <c r="C52" s="48">
        <v>2048712.6</v>
      </c>
      <c r="D52" s="48">
        <f t="shared" si="8"/>
        <v>14851250.6</v>
      </c>
      <c r="E52" s="48">
        <v>7728966.57</v>
      </c>
      <c r="F52" s="48">
        <v>7728966.57</v>
      </c>
      <c r="G52" s="48">
        <f t="shared" si="7"/>
        <v>7122284.029999999</v>
      </c>
    </row>
    <row r="53" spans="1:7" ht="12.75">
      <c r="A53" s="6" t="s">
        <v>16</v>
      </c>
      <c r="B53" s="48"/>
      <c r="C53" s="48"/>
      <c r="D53" s="48">
        <f t="shared" si="8"/>
        <v>0</v>
      </c>
      <c r="E53" s="48"/>
      <c r="F53" s="48"/>
      <c r="G53" s="48">
        <f t="shared" si="7"/>
        <v>0</v>
      </c>
    </row>
    <row r="54" spans="1:7" ht="12.75">
      <c r="A54" s="6" t="s">
        <v>17</v>
      </c>
      <c r="B54" s="48"/>
      <c r="C54" s="48"/>
      <c r="D54" s="48">
        <f t="shared" si="8"/>
        <v>0</v>
      </c>
      <c r="E54" s="48"/>
      <c r="F54" s="48"/>
      <c r="G54" s="48">
        <f t="shared" si="7"/>
        <v>0</v>
      </c>
    </row>
    <row r="55" spans="1:7" ht="12.75">
      <c r="A55" s="6" t="s">
        <v>18</v>
      </c>
      <c r="B55" s="48"/>
      <c r="C55" s="48"/>
      <c r="D55" s="48">
        <f t="shared" si="8"/>
        <v>0</v>
      </c>
      <c r="E55" s="48"/>
      <c r="F55" s="48"/>
      <c r="G55" s="48">
        <f t="shared" si="7"/>
        <v>0</v>
      </c>
    </row>
    <row r="56" spans="1:7" ht="12.75">
      <c r="A56" s="6" t="s">
        <v>19</v>
      </c>
      <c r="B56" s="48">
        <v>4622379</v>
      </c>
      <c r="C56" s="48">
        <v>87000</v>
      </c>
      <c r="D56" s="48">
        <f t="shared" si="8"/>
        <v>4709379</v>
      </c>
      <c r="E56" s="48">
        <v>2275009</v>
      </c>
      <c r="F56" s="48">
        <v>1971141</v>
      </c>
      <c r="G56" s="48">
        <f t="shared" si="7"/>
        <v>2434370</v>
      </c>
    </row>
    <row r="57" spans="1:7" ht="12.75">
      <c r="A57" s="6" t="s">
        <v>20</v>
      </c>
      <c r="B57" s="48">
        <v>724388</v>
      </c>
      <c r="C57" s="48">
        <v>10000</v>
      </c>
      <c r="D57" s="48">
        <f t="shared" si="8"/>
        <v>734388</v>
      </c>
      <c r="E57" s="48">
        <v>252758</v>
      </c>
      <c r="F57" s="48">
        <v>227780</v>
      </c>
      <c r="G57" s="48">
        <f t="shared" si="7"/>
        <v>481630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3764887</v>
      </c>
      <c r="C59" s="47">
        <f>SUM(C60:C66)</f>
        <v>1845755.08</v>
      </c>
      <c r="D59" s="47">
        <f>SUM(D60:D66)</f>
        <v>5610642.08</v>
      </c>
      <c r="E59" s="47">
        <f>SUM(E60:E66)</f>
        <v>3574910.59</v>
      </c>
      <c r="F59" s="47">
        <f>SUM(F60:F66)</f>
        <v>3352861.59</v>
      </c>
      <c r="G59" s="47">
        <f aca="true" t="shared" si="9" ref="G59:G66">D59-E59</f>
        <v>2035731.4900000002</v>
      </c>
    </row>
    <row r="60" spans="1:7" ht="12.75">
      <c r="A60" s="6" t="s">
        <v>22</v>
      </c>
      <c r="B60" s="48"/>
      <c r="C60" s="48"/>
      <c r="D60" s="48">
        <f aca="true" t="shared" si="10" ref="D60:D66">B60+C60</f>
        <v>0</v>
      </c>
      <c r="E60" s="48"/>
      <c r="F60" s="48"/>
      <c r="G60" s="48">
        <f t="shared" si="9"/>
        <v>0</v>
      </c>
    </row>
    <row r="61" spans="1:7" ht="12.75">
      <c r="A61" s="6" t="s">
        <v>23</v>
      </c>
      <c r="B61" s="48">
        <v>0</v>
      </c>
      <c r="C61" s="48">
        <v>1130636.01</v>
      </c>
      <c r="D61" s="48">
        <f t="shared" si="10"/>
        <v>1130636.01</v>
      </c>
      <c r="E61" s="48">
        <v>1127543.52</v>
      </c>
      <c r="F61" s="48">
        <v>1127543.52</v>
      </c>
      <c r="G61" s="48">
        <f t="shared" si="9"/>
        <v>3092.4899999999907</v>
      </c>
    </row>
    <row r="62" spans="1:7" ht="12.75">
      <c r="A62" s="6" t="s">
        <v>24</v>
      </c>
      <c r="B62" s="48"/>
      <c r="C62" s="48"/>
      <c r="D62" s="48">
        <f t="shared" si="10"/>
        <v>0</v>
      </c>
      <c r="E62" s="48"/>
      <c r="F62" s="48"/>
      <c r="G62" s="48">
        <f t="shared" si="9"/>
        <v>0</v>
      </c>
    </row>
    <row r="63" spans="1:7" ht="12.75">
      <c r="A63" s="6" t="s">
        <v>25</v>
      </c>
      <c r="B63" s="48"/>
      <c r="C63" s="48"/>
      <c r="D63" s="48">
        <f t="shared" si="10"/>
        <v>0</v>
      </c>
      <c r="E63" s="48"/>
      <c r="F63" s="48"/>
      <c r="G63" s="48">
        <f t="shared" si="9"/>
        <v>0</v>
      </c>
    </row>
    <row r="64" spans="1:7" ht="12.75">
      <c r="A64" s="6" t="s">
        <v>26</v>
      </c>
      <c r="B64" s="48"/>
      <c r="C64" s="48"/>
      <c r="D64" s="48">
        <f t="shared" si="10"/>
        <v>0</v>
      </c>
      <c r="E64" s="48"/>
      <c r="F64" s="48"/>
      <c r="G64" s="48">
        <f t="shared" si="9"/>
        <v>0</v>
      </c>
    </row>
    <row r="65" spans="1:7" ht="12.75">
      <c r="A65" s="6" t="s">
        <v>27</v>
      </c>
      <c r="B65" s="48">
        <v>3764887</v>
      </c>
      <c r="C65" s="48">
        <v>715119.07</v>
      </c>
      <c r="D65" s="48">
        <f t="shared" si="10"/>
        <v>4480006.07</v>
      </c>
      <c r="E65" s="48">
        <v>2447367.07</v>
      </c>
      <c r="F65" s="48">
        <v>2225318.07</v>
      </c>
      <c r="G65" s="48">
        <f t="shared" si="9"/>
        <v>2032639.0000000005</v>
      </c>
    </row>
    <row r="66" spans="1:7" ht="12.75">
      <c r="A66" s="6" t="s">
        <v>28</v>
      </c>
      <c r="B66" s="48"/>
      <c r="C66" s="48"/>
      <c r="D66" s="48">
        <f t="shared" si="10"/>
        <v>0</v>
      </c>
      <c r="E66" s="48"/>
      <c r="F66" s="48"/>
      <c r="G66" s="48">
        <f t="shared" si="9"/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0</v>
      </c>
      <c r="D68" s="47">
        <f>SUM(D69:D77)</f>
        <v>11151463</v>
      </c>
      <c r="E68" s="47">
        <f>SUM(E69:E77)</f>
        <v>0</v>
      </c>
      <c r="F68" s="47">
        <f>SUM(F69:F77)</f>
        <v>0</v>
      </c>
      <c r="G68" s="47">
        <f aca="true" t="shared" si="11" ref="G68:G77">D68-E68</f>
        <v>11151463</v>
      </c>
    </row>
    <row r="69" spans="1:7" ht="12.75">
      <c r="A69" s="6" t="s">
        <v>30</v>
      </c>
      <c r="B69" s="48"/>
      <c r="C69" s="48"/>
      <c r="D69" s="48">
        <f aca="true" t="shared" si="12" ref="D69:D77">B69+C69</f>
        <v>0</v>
      </c>
      <c r="E69" s="48"/>
      <c r="F69" s="48"/>
      <c r="G69" s="48">
        <f t="shared" si="11"/>
        <v>0</v>
      </c>
    </row>
    <row r="70" spans="1:7" ht="12.75">
      <c r="A70" s="6" t="s">
        <v>31</v>
      </c>
      <c r="B70" s="48"/>
      <c r="C70" s="48"/>
      <c r="D70" s="48">
        <f t="shared" si="12"/>
        <v>0</v>
      </c>
      <c r="E70" s="48"/>
      <c r="F70" s="48"/>
      <c r="G70" s="48">
        <f t="shared" si="11"/>
        <v>0</v>
      </c>
    </row>
    <row r="71" spans="1:7" ht="12.75">
      <c r="A71" s="6" t="s">
        <v>32</v>
      </c>
      <c r="B71" s="48"/>
      <c r="C71" s="48"/>
      <c r="D71" s="48">
        <f t="shared" si="12"/>
        <v>0</v>
      </c>
      <c r="E71" s="48"/>
      <c r="F71" s="48"/>
      <c r="G71" s="48">
        <f t="shared" si="11"/>
        <v>0</v>
      </c>
    </row>
    <row r="72" spans="1:7" ht="12.75">
      <c r="A72" s="6" t="s">
        <v>33</v>
      </c>
      <c r="B72" s="48"/>
      <c r="C72" s="48"/>
      <c r="D72" s="48">
        <f t="shared" si="12"/>
        <v>0</v>
      </c>
      <c r="E72" s="48"/>
      <c r="F72" s="48"/>
      <c r="G72" s="48">
        <f t="shared" si="11"/>
        <v>0</v>
      </c>
    </row>
    <row r="73" spans="1:7" ht="12.75">
      <c r="A73" s="6" t="s">
        <v>34</v>
      </c>
      <c r="B73" s="48"/>
      <c r="C73" s="48"/>
      <c r="D73" s="48">
        <f t="shared" si="12"/>
        <v>0</v>
      </c>
      <c r="E73" s="48"/>
      <c r="F73" s="48"/>
      <c r="G73" s="48">
        <f t="shared" si="11"/>
        <v>0</v>
      </c>
    </row>
    <row r="74" spans="1:7" ht="12.75">
      <c r="A74" s="6" t="s">
        <v>35</v>
      </c>
      <c r="B74" s="48">
        <v>11151463</v>
      </c>
      <c r="C74" s="48">
        <v>0</v>
      </c>
      <c r="D74" s="48">
        <f t="shared" si="12"/>
        <v>11151463</v>
      </c>
      <c r="E74" s="48">
        <v>0</v>
      </c>
      <c r="F74" s="48">
        <v>0</v>
      </c>
      <c r="G74" s="48">
        <f t="shared" si="11"/>
        <v>11151463</v>
      </c>
    </row>
    <row r="75" spans="1:7" ht="12.75">
      <c r="A75" s="6" t="s">
        <v>36</v>
      </c>
      <c r="B75" s="48"/>
      <c r="C75" s="48"/>
      <c r="D75" s="48">
        <f t="shared" si="12"/>
        <v>0</v>
      </c>
      <c r="E75" s="48"/>
      <c r="F75" s="48"/>
      <c r="G75" s="48">
        <f t="shared" si="11"/>
        <v>0</v>
      </c>
    </row>
    <row r="76" spans="1:7" ht="12.75">
      <c r="A76" s="6" t="s">
        <v>37</v>
      </c>
      <c r="B76" s="48"/>
      <c r="C76" s="48"/>
      <c r="D76" s="48">
        <f t="shared" si="12"/>
        <v>0</v>
      </c>
      <c r="E76" s="48"/>
      <c r="F76" s="48"/>
      <c r="G76" s="48">
        <f t="shared" si="11"/>
        <v>0</v>
      </c>
    </row>
    <row r="77" spans="1:7" ht="12.75">
      <c r="A77" s="8" t="s">
        <v>38</v>
      </c>
      <c r="B77" s="49"/>
      <c r="C77" s="49"/>
      <c r="D77" s="49">
        <f t="shared" si="12"/>
        <v>0</v>
      </c>
      <c r="E77" s="49"/>
      <c r="F77" s="49"/>
      <c r="G77" s="49">
        <f t="shared" si="11"/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 aca="true" t="shared" si="13" ref="B85:G85">B11+B48</f>
        <v>80088737.78</v>
      </c>
      <c r="C85" s="47">
        <f t="shared" si="13"/>
        <v>22148259.009999998</v>
      </c>
      <c r="D85" s="47">
        <f t="shared" si="13"/>
        <v>102236996.78999999</v>
      </c>
      <c r="E85" s="47">
        <f t="shared" si="13"/>
        <v>43571144.69</v>
      </c>
      <c r="F85" s="47">
        <f t="shared" si="13"/>
        <v>41645889.69</v>
      </c>
      <c r="G85" s="47">
        <f t="shared" si="13"/>
        <v>58665852.1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0" t="s">
        <v>50</v>
      </c>
      <c r="B88" s="100"/>
      <c r="C88" s="100"/>
      <c r="D88" s="100"/>
      <c r="E88" s="100"/>
      <c r="F88" s="100"/>
      <c r="G88" s="100"/>
    </row>
    <row r="89" spans="1:7" ht="21" customHeight="1">
      <c r="A89" s="100"/>
      <c r="B89" s="100"/>
      <c r="C89" s="100"/>
      <c r="D89" s="100"/>
      <c r="E89" s="100"/>
      <c r="F89" s="100"/>
      <c r="G89" s="100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1" t="s">
        <v>51</v>
      </c>
      <c r="B91" s="101"/>
      <c r="C91" s="101"/>
      <c r="D91" s="101"/>
      <c r="E91" s="101"/>
      <c r="F91" s="101"/>
      <c r="G91" s="101"/>
    </row>
    <row r="92" spans="1:7" ht="27" customHeight="1">
      <c r="A92" s="101"/>
      <c r="B92" s="101"/>
      <c r="C92" s="101"/>
      <c r="D92" s="101"/>
      <c r="E92" s="101"/>
      <c r="F92" s="101"/>
      <c r="G92" s="101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1" t="s">
        <v>53</v>
      </c>
      <c r="C95" s="61"/>
      <c r="D95" s="61"/>
      <c r="E95" s="59" t="s">
        <v>54</v>
      </c>
      <c r="F95" s="59"/>
      <c r="G95" s="59"/>
    </row>
    <row r="96" spans="1:7" ht="12.75">
      <c r="A96" s="15" t="s">
        <v>55</v>
      </c>
      <c r="B96" s="60" t="s">
        <v>56</v>
      </c>
      <c r="C96" s="60"/>
      <c r="D96" s="60"/>
      <c r="E96" s="60" t="s">
        <v>57</v>
      </c>
      <c r="F96" s="60"/>
      <c r="G96" s="60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43">
      <selection activeCell="A1" sqref="A1:E2"/>
    </sheetView>
  </sheetViews>
  <sheetFormatPr defaultColWidth="8.00390625" defaultRowHeight="15"/>
  <cols>
    <col min="1" max="1" width="1.8515625" style="45" customWidth="1"/>
    <col min="2" max="2" width="2.00390625" style="45" customWidth="1"/>
    <col min="3" max="3" width="6.421875" style="45" customWidth="1"/>
    <col min="4" max="4" width="2.57421875" style="45" customWidth="1"/>
    <col min="5" max="5" width="10.28125" style="45" customWidth="1"/>
    <col min="6" max="6" width="7.7109375" style="45" customWidth="1"/>
    <col min="7" max="7" width="10.28125" style="45" customWidth="1"/>
    <col min="8" max="8" width="12.28125" style="45" customWidth="1"/>
    <col min="9" max="9" width="2.57421875" style="45" customWidth="1"/>
    <col min="10" max="10" width="3.140625" style="45" customWidth="1"/>
    <col min="11" max="11" width="8.421875" style="45" customWidth="1"/>
    <col min="12" max="12" width="2.57421875" style="45" customWidth="1"/>
    <col min="13" max="13" width="7.00390625" style="45" customWidth="1"/>
    <col min="14" max="14" width="9.00390625" style="45" customWidth="1"/>
    <col min="15" max="15" width="7.7109375" style="45" customWidth="1"/>
    <col min="16" max="16" width="9.7109375" style="45" customWidth="1"/>
    <col min="17" max="17" width="1.8515625" style="45" customWidth="1"/>
    <col min="18" max="18" width="3.8515625" style="45" customWidth="1"/>
    <col min="19" max="19" width="9.00390625" style="45" customWidth="1"/>
    <col min="20" max="20" width="2.57421875" style="45" customWidth="1"/>
    <col min="21" max="21" width="1.421875" style="45" customWidth="1"/>
    <col min="22" max="22" width="1.8515625" style="45" customWidth="1"/>
    <col min="23" max="23" width="3.140625" style="45" customWidth="1"/>
    <col min="24" max="24" width="2.57421875" style="45" customWidth="1"/>
    <col min="25" max="25" width="3.8515625" style="45" customWidth="1"/>
    <col min="26" max="26" width="2.00390625" style="45" customWidth="1"/>
    <col min="27" max="27" width="1.8515625" style="45" customWidth="1"/>
    <col min="28" max="16384" width="8.00390625" style="45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80" t="s">
        <v>131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125</v>
      </c>
      <c r="V3" s="81"/>
      <c r="W3" s="81"/>
      <c r="X3" s="81"/>
      <c r="Y3" s="81"/>
    </row>
    <row r="4" spans="3:24" ht="35.25" customHeight="1">
      <c r="C4" s="25" t="s">
        <v>62</v>
      </c>
      <c r="D4" s="72" t="s">
        <v>128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43" t="s">
        <v>64</v>
      </c>
      <c r="U4" s="73" t="s">
        <v>127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21.75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42" t="s">
        <v>71</v>
      </c>
      <c r="K7" s="44" t="s">
        <v>64</v>
      </c>
      <c r="L7" s="42" t="s">
        <v>72</v>
      </c>
      <c r="M7" s="44" t="s">
        <v>64</v>
      </c>
      <c r="O7" s="42" t="s">
        <v>73</v>
      </c>
      <c r="Q7" s="42" t="s">
        <v>74</v>
      </c>
      <c r="T7" s="42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10883332.9</v>
      </c>
      <c r="L9" s="69"/>
      <c r="M9" s="69"/>
      <c r="N9" s="69">
        <v>57493013.9</v>
      </c>
      <c r="O9" s="69"/>
      <c r="P9" s="69">
        <v>32182411.76</v>
      </c>
      <c r="Q9" s="69"/>
      <c r="R9" s="69"/>
      <c r="S9" s="69">
        <v>31519199.76</v>
      </c>
      <c r="T9" s="69"/>
      <c r="U9" s="69"/>
      <c r="W9" s="69">
        <v>25310602.14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9381</v>
      </c>
      <c r="L11" s="65"/>
      <c r="M11" s="65"/>
      <c r="N11" s="65">
        <v>177711</v>
      </c>
      <c r="O11" s="65"/>
      <c r="P11" s="65">
        <v>115406</v>
      </c>
      <c r="Q11" s="65"/>
      <c r="R11" s="65"/>
      <c r="S11" s="65">
        <v>106787</v>
      </c>
      <c r="T11" s="65"/>
      <c r="U11" s="65"/>
      <c r="W11" s="65">
        <v>62305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7440574.5</v>
      </c>
      <c r="L12" s="65"/>
      <c r="M12" s="65"/>
      <c r="N12" s="65">
        <v>46756646.5</v>
      </c>
      <c r="O12" s="65"/>
      <c r="P12" s="65">
        <v>25446966.36</v>
      </c>
      <c r="Q12" s="65"/>
      <c r="R12" s="65"/>
      <c r="S12" s="65">
        <v>25041689.36</v>
      </c>
      <c r="T12" s="65"/>
      <c r="U12" s="65"/>
      <c r="W12" s="65">
        <v>21309680.14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55000</v>
      </c>
      <c r="L14" s="65"/>
      <c r="M14" s="65"/>
      <c r="N14" s="65">
        <v>1579425</v>
      </c>
      <c r="O14" s="65"/>
      <c r="P14" s="65">
        <v>979603</v>
      </c>
      <c r="Q14" s="65"/>
      <c r="R14" s="65"/>
      <c r="S14" s="65">
        <v>925337</v>
      </c>
      <c r="T14" s="65"/>
      <c r="U14" s="65"/>
      <c r="W14" s="65">
        <v>599822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1445460.04</v>
      </c>
      <c r="L16" s="65"/>
      <c r="M16" s="65"/>
      <c r="N16" s="65">
        <v>6067839.04</v>
      </c>
      <c r="O16" s="65"/>
      <c r="P16" s="65">
        <v>3380343.24</v>
      </c>
      <c r="Q16" s="65"/>
      <c r="R16" s="65"/>
      <c r="S16" s="65">
        <v>3206898.24</v>
      </c>
      <c r="T16" s="65"/>
      <c r="U16" s="65"/>
      <c r="W16" s="65">
        <v>2687495.8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1932917.36</v>
      </c>
      <c r="L17" s="65"/>
      <c r="M17" s="65"/>
      <c r="N17" s="65">
        <v>2911392.36</v>
      </c>
      <c r="O17" s="65"/>
      <c r="P17" s="65">
        <v>2260093.16</v>
      </c>
      <c r="Q17" s="65"/>
      <c r="R17" s="65"/>
      <c r="S17" s="65">
        <v>2238488.16</v>
      </c>
      <c r="T17" s="65"/>
      <c r="U17" s="65"/>
      <c r="W17" s="65">
        <v>651299.2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6149492.47</v>
      </c>
      <c r="L18" s="69"/>
      <c r="M18" s="69"/>
      <c r="N18" s="69">
        <v>17462387.47</v>
      </c>
      <c r="O18" s="69"/>
      <c r="P18" s="69">
        <v>11532568.07</v>
      </c>
      <c r="Q18" s="69"/>
      <c r="R18" s="69"/>
      <c r="S18" s="69">
        <v>11237161.07</v>
      </c>
      <c r="T18" s="69"/>
      <c r="U18" s="69"/>
      <c r="W18" s="69">
        <v>5929819.4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5227980.95</v>
      </c>
      <c r="L20" s="65"/>
      <c r="M20" s="65"/>
      <c r="N20" s="65">
        <v>8883765.95</v>
      </c>
      <c r="O20" s="65"/>
      <c r="P20" s="65">
        <v>6630219.55</v>
      </c>
      <c r="Q20" s="65"/>
      <c r="R20" s="65"/>
      <c r="S20" s="65">
        <v>6565338.55</v>
      </c>
      <c r="T20" s="65"/>
      <c r="U20" s="65"/>
      <c r="W20" s="65">
        <v>2253546.4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18.75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167643</v>
      </c>
      <c r="Q22" s="65"/>
      <c r="R22" s="65"/>
      <c r="S22" s="65">
        <v>162381</v>
      </c>
      <c r="T22" s="65"/>
      <c r="U22" s="65"/>
      <c r="W22" s="65">
        <v>228718</v>
      </c>
      <c r="X22" s="65"/>
      <c r="Y22" s="65"/>
      <c r="Z22" s="65"/>
    </row>
    <row r="23" spans="1:26" ht="12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601501.45</v>
      </c>
      <c r="Q23" s="65"/>
      <c r="R23" s="65"/>
      <c r="S23" s="65">
        <v>581305.45</v>
      </c>
      <c r="T23" s="65"/>
      <c r="U23" s="65"/>
      <c r="W23" s="65">
        <v>285619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705119.07</v>
      </c>
      <c r="L24" s="65"/>
      <c r="M24" s="65"/>
      <c r="N24" s="65">
        <v>7295140.07</v>
      </c>
      <c r="O24" s="65"/>
      <c r="P24" s="65">
        <v>4133204.07</v>
      </c>
      <c r="Q24" s="65"/>
      <c r="R24" s="65"/>
      <c r="S24" s="65">
        <v>3928136.07</v>
      </c>
      <c r="T24" s="65"/>
      <c r="U24" s="65"/>
      <c r="W24" s="65">
        <v>3161936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1817120</v>
      </c>
      <c r="L26" s="69"/>
      <c r="M26" s="69"/>
      <c r="N26" s="69">
        <v>23983281.78</v>
      </c>
      <c r="O26" s="69"/>
      <c r="P26" s="69">
        <v>1673416.49</v>
      </c>
      <c r="Q26" s="69"/>
      <c r="R26" s="69"/>
      <c r="S26" s="69">
        <v>1665624.49</v>
      </c>
      <c r="T26" s="69"/>
      <c r="U26" s="69"/>
      <c r="W26" s="69">
        <v>22309865.29</v>
      </c>
      <c r="X26" s="69"/>
      <c r="Y26" s="69"/>
      <c r="Z26" s="69"/>
    </row>
    <row r="27" spans="1:26" ht="23.25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1817120</v>
      </c>
      <c r="L32" s="65"/>
      <c r="M32" s="65"/>
      <c r="N32" s="65">
        <v>23983281.78</v>
      </c>
      <c r="O32" s="65"/>
      <c r="P32" s="65">
        <v>1673416.49</v>
      </c>
      <c r="Q32" s="65"/>
      <c r="R32" s="65"/>
      <c r="S32" s="65">
        <v>1665624.49</v>
      </c>
      <c r="T32" s="65"/>
      <c r="U32" s="65"/>
      <c r="W32" s="65">
        <v>22309865.29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4083530.78</v>
      </c>
      <c r="Q36" s="69"/>
      <c r="R36" s="69"/>
      <c r="S36" s="69">
        <v>4083530.78</v>
      </c>
      <c r="T36" s="69"/>
      <c r="U36" s="69"/>
      <c r="W36" s="69">
        <v>178286.26</v>
      </c>
      <c r="X36" s="69"/>
      <c r="Y36" s="69"/>
      <c r="Z36" s="69"/>
    </row>
    <row r="37" spans="1:26" ht="19.5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19.5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9.5" customHeight="1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4083530.78</v>
      </c>
      <c r="Q40" s="65"/>
      <c r="R40" s="65"/>
      <c r="S40" s="65">
        <v>4083530.78</v>
      </c>
      <c r="T40" s="65"/>
      <c r="U40" s="65"/>
      <c r="W40" s="65">
        <v>178286.26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23111762.41</v>
      </c>
      <c r="L41" s="67"/>
      <c r="M41" s="67"/>
      <c r="N41" s="67">
        <v>103200500.19</v>
      </c>
      <c r="O41" s="67"/>
      <c r="P41" s="67">
        <v>49471927.1</v>
      </c>
      <c r="Q41" s="67"/>
      <c r="R41" s="67"/>
      <c r="S41" s="67">
        <v>48505516.1</v>
      </c>
      <c r="T41" s="67"/>
      <c r="U41" s="67"/>
      <c r="W41" s="67">
        <v>53728573.09</v>
      </c>
      <c r="X41" s="67"/>
      <c r="Y41" s="67"/>
      <c r="Z41" s="67"/>
    </row>
    <row r="42" spans="1:26" ht="8.25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4" spans="1:26" ht="15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3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29.2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1" t="s">
        <v>52</v>
      </c>
      <c r="B50" s="61"/>
      <c r="C50" s="61"/>
      <c r="D50" s="61"/>
      <c r="E50" s="61"/>
      <c r="F50" s="61"/>
      <c r="G50" s="61"/>
      <c r="H50" s="61" t="s">
        <v>53</v>
      </c>
      <c r="I50" s="61"/>
      <c r="J50" s="61"/>
      <c r="K50" s="61"/>
      <c r="L50" s="61"/>
      <c r="M50" s="61"/>
      <c r="N50" s="61"/>
      <c r="O50" s="32"/>
      <c r="P50" s="59" t="s">
        <v>54</v>
      </c>
      <c r="Q50" s="59"/>
      <c r="R50" s="59"/>
      <c r="S50" s="59"/>
      <c r="T50" s="59"/>
      <c r="U50" s="59"/>
      <c r="V50" s="59"/>
      <c r="W50" s="59"/>
      <c r="X50" s="59"/>
      <c r="Y50" s="59"/>
      <c r="Z50" s="32"/>
    </row>
    <row r="51" spans="1:26" ht="15">
      <c r="A51" s="64" t="s">
        <v>55</v>
      </c>
      <c r="B51" s="64"/>
      <c r="C51" s="64"/>
      <c r="D51" s="64"/>
      <c r="E51" s="64"/>
      <c r="F51" s="64"/>
      <c r="G51" s="64"/>
      <c r="H51" s="60" t="s">
        <v>56</v>
      </c>
      <c r="I51" s="60"/>
      <c r="J51" s="60"/>
      <c r="K51" s="60"/>
      <c r="L51" s="60"/>
      <c r="M51" s="60"/>
      <c r="N51" s="60"/>
      <c r="O51" s="32"/>
      <c r="P51" s="60" t="s">
        <v>57</v>
      </c>
      <c r="Q51" s="60"/>
      <c r="R51" s="60"/>
      <c r="S51" s="60"/>
      <c r="T51" s="60"/>
      <c r="U51" s="60"/>
      <c r="V51" s="60"/>
      <c r="W51" s="60"/>
      <c r="X51" s="60"/>
      <c r="Y51" s="60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9" sqref="C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130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105" t="s">
        <v>4</v>
      </c>
      <c r="C7" s="106"/>
      <c r="D7" s="106"/>
      <c r="E7" s="106"/>
      <c r="F7" s="107"/>
      <c r="G7" s="102" t="s">
        <v>5</v>
      </c>
    </row>
    <row r="8" spans="1:7" ht="15.75" customHeight="1" thickBot="1">
      <c r="A8" s="83"/>
      <c r="B8" s="108"/>
      <c r="C8" s="109"/>
      <c r="D8" s="109"/>
      <c r="E8" s="109"/>
      <c r="F8" s="110"/>
      <c r="G8" s="103"/>
    </row>
    <row r="9" spans="1:7" ht="26.25" thickBot="1">
      <c r="A9" s="84"/>
      <c r="B9" s="52" t="s">
        <v>6</v>
      </c>
      <c r="C9" s="53" t="s">
        <v>7</v>
      </c>
      <c r="D9" s="53" t="s">
        <v>8</v>
      </c>
      <c r="E9" s="53" t="s">
        <v>9</v>
      </c>
      <c r="F9" s="53" t="s">
        <v>10</v>
      </c>
      <c r="G9" s="104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 aca="true" t="shared" si="0" ref="B11:G11">B12+B22+B31+B42</f>
        <v>47023082.78</v>
      </c>
      <c r="C11" s="47">
        <f t="shared" si="0"/>
        <v>14244191.01</v>
      </c>
      <c r="D11" s="47">
        <f t="shared" si="0"/>
        <v>61267273.79</v>
      </c>
      <c r="E11" s="47">
        <f t="shared" si="0"/>
        <v>30904030.95</v>
      </c>
      <c r="F11" s="47">
        <f t="shared" si="0"/>
        <v>30231817.95</v>
      </c>
      <c r="G11" s="47">
        <f t="shared" si="0"/>
        <v>30363242.839999992</v>
      </c>
    </row>
    <row r="12" spans="1:7" ht="12.75">
      <c r="A12" s="3" t="s">
        <v>12</v>
      </c>
      <c r="B12" s="47">
        <f>SUM(B13:B20)</f>
        <v>28460376</v>
      </c>
      <c r="C12" s="47">
        <f>SUM(C13:C20)</f>
        <v>7764116.9</v>
      </c>
      <c r="D12" s="47">
        <f>SUM(D13:D20)</f>
        <v>36224492.9</v>
      </c>
      <c r="E12" s="47">
        <f>SUM(E13:E20)</f>
        <v>21208646.57</v>
      </c>
      <c r="F12" s="47">
        <f>SUM(F13:F20)</f>
        <v>20732240.57</v>
      </c>
      <c r="G12" s="47">
        <f aca="true" t="shared" si="1" ref="G12:G20">D12-E12</f>
        <v>15015846.329999998</v>
      </c>
    </row>
    <row r="13" spans="1:7" ht="12.75">
      <c r="A13" s="6" t="s">
        <v>13</v>
      </c>
      <c r="B13" s="48"/>
      <c r="C13" s="48"/>
      <c r="D13" s="48">
        <f aca="true" t="shared" si="2" ref="D13:D20">B13+C13</f>
        <v>0</v>
      </c>
      <c r="E13" s="48"/>
      <c r="F13" s="48"/>
      <c r="G13" s="48">
        <f t="shared" si="1"/>
        <v>0</v>
      </c>
    </row>
    <row r="14" spans="1:7" ht="12.75">
      <c r="A14" s="6" t="s">
        <v>14</v>
      </c>
      <c r="B14" s="48">
        <v>168330</v>
      </c>
      <c r="C14" s="48">
        <v>9381</v>
      </c>
      <c r="D14" s="48">
        <f t="shared" si="2"/>
        <v>177711</v>
      </c>
      <c r="E14" s="48">
        <v>115406</v>
      </c>
      <c r="F14" s="48">
        <v>106787</v>
      </c>
      <c r="G14" s="48">
        <f t="shared" si="1"/>
        <v>62305</v>
      </c>
    </row>
    <row r="15" spans="1:7" ht="12.75">
      <c r="A15" s="6" t="s">
        <v>15</v>
      </c>
      <c r="B15" s="48">
        <v>26513534</v>
      </c>
      <c r="C15" s="48">
        <v>4331358.5</v>
      </c>
      <c r="D15" s="48">
        <f t="shared" si="2"/>
        <v>30844892.5</v>
      </c>
      <c r="E15" s="48">
        <v>17148754.17</v>
      </c>
      <c r="F15" s="48">
        <v>16743477.17</v>
      </c>
      <c r="G15" s="48">
        <f t="shared" si="1"/>
        <v>13696138.329999998</v>
      </c>
    </row>
    <row r="16" spans="1:7" ht="12.75">
      <c r="A16" s="6" t="s">
        <v>16</v>
      </c>
      <c r="B16" s="48"/>
      <c r="C16" s="48"/>
      <c r="D16" s="48">
        <f t="shared" si="2"/>
        <v>0</v>
      </c>
      <c r="E16" s="48"/>
      <c r="F16" s="48"/>
      <c r="G16" s="48">
        <f t="shared" si="1"/>
        <v>0</v>
      </c>
    </row>
    <row r="17" spans="1:7" ht="12.75">
      <c r="A17" s="6" t="s">
        <v>17</v>
      </c>
      <c r="B17" s="48">
        <v>1524425</v>
      </c>
      <c r="C17" s="48">
        <v>55000</v>
      </c>
      <c r="D17" s="48">
        <f t="shared" si="2"/>
        <v>1579425</v>
      </c>
      <c r="E17" s="48">
        <v>979603</v>
      </c>
      <c r="F17" s="48">
        <v>925337</v>
      </c>
      <c r="G17" s="48">
        <f t="shared" si="1"/>
        <v>599822</v>
      </c>
    </row>
    <row r="18" spans="1:7" ht="12.75">
      <c r="A18" s="6" t="s">
        <v>18</v>
      </c>
      <c r="B18" s="48"/>
      <c r="C18" s="48"/>
      <c r="D18" s="48">
        <f t="shared" si="2"/>
        <v>0</v>
      </c>
      <c r="E18" s="48"/>
      <c r="F18" s="48"/>
      <c r="G18" s="48">
        <f t="shared" si="1"/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 t="shared" si="2"/>
        <v>1445460.04</v>
      </c>
      <c r="E19" s="48">
        <v>970792.24</v>
      </c>
      <c r="F19" s="48">
        <v>970792.24</v>
      </c>
      <c r="G19" s="48">
        <f t="shared" si="1"/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 t="shared" si="2"/>
        <v>2177004.3600000003</v>
      </c>
      <c r="E20" s="48">
        <v>1994091.16</v>
      </c>
      <c r="F20" s="48">
        <v>1985847.16</v>
      </c>
      <c r="G20" s="48">
        <f t="shared" si="1"/>
        <v>182913.20000000042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7548008</v>
      </c>
      <c r="C22" s="47">
        <f>SUM(C23:C29)</f>
        <v>4313737.39</v>
      </c>
      <c r="D22" s="47">
        <f>SUM(D23:D29)</f>
        <v>11861745.389999999</v>
      </c>
      <c r="E22" s="47">
        <f>SUM(E23:E29)</f>
        <v>7851037.48</v>
      </c>
      <c r="F22" s="47">
        <f>SUM(F23:F29)</f>
        <v>7663022.48</v>
      </c>
      <c r="G22" s="47">
        <f aca="true" t="shared" si="3" ref="G22:G29">D22-E22</f>
        <v>4010707.9099999983</v>
      </c>
    </row>
    <row r="23" spans="1:7" ht="12.75">
      <c r="A23" s="6" t="s">
        <v>22</v>
      </c>
      <c r="B23" s="48"/>
      <c r="C23" s="48"/>
      <c r="D23" s="48">
        <f aca="true" t="shared" si="4" ref="D23:D29">B23+C23</f>
        <v>0</v>
      </c>
      <c r="E23" s="48"/>
      <c r="F23" s="48"/>
      <c r="G23" s="48">
        <f t="shared" si="3"/>
        <v>0</v>
      </c>
    </row>
    <row r="24" spans="1:7" ht="12.75">
      <c r="A24" s="6" t="s">
        <v>23</v>
      </c>
      <c r="B24" s="48">
        <v>3655785</v>
      </c>
      <c r="C24" s="48">
        <v>4097344.94</v>
      </c>
      <c r="D24" s="48">
        <f t="shared" si="4"/>
        <v>7753129.9399999995</v>
      </c>
      <c r="E24" s="48">
        <v>5502676.03</v>
      </c>
      <c r="F24" s="48">
        <v>5437795.03</v>
      </c>
      <c r="G24" s="48">
        <f t="shared" si="3"/>
        <v>2250453.909999999</v>
      </c>
    </row>
    <row r="25" spans="1:7" ht="12.75">
      <c r="A25" s="6" t="s">
        <v>24</v>
      </c>
      <c r="B25" s="48"/>
      <c r="C25" s="48"/>
      <c r="D25" s="48">
        <f t="shared" si="4"/>
        <v>0</v>
      </c>
      <c r="E25" s="48"/>
      <c r="F25" s="48"/>
      <c r="G25" s="48">
        <f t="shared" si="3"/>
        <v>0</v>
      </c>
    </row>
    <row r="26" spans="1:7" ht="12.75">
      <c r="A26" s="6" t="s">
        <v>25</v>
      </c>
      <c r="B26" s="48">
        <v>396361</v>
      </c>
      <c r="C26" s="48">
        <v>0</v>
      </c>
      <c r="D26" s="48">
        <f t="shared" si="4"/>
        <v>396361</v>
      </c>
      <c r="E26" s="48">
        <v>167643</v>
      </c>
      <c r="F26" s="48">
        <v>162381</v>
      </c>
      <c r="G26" s="48">
        <f t="shared" si="3"/>
        <v>228718</v>
      </c>
    </row>
    <row r="27" spans="1:7" ht="12.75">
      <c r="A27" s="6" t="s">
        <v>26</v>
      </c>
      <c r="B27" s="48">
        <v>670728</v>
      </c>
      <c r="C27" s="48">
        <v>216392.45</v>
      </c>
      <c r="D27" s="48">
        <f t="shared" si="4"/>
        <v>887120.45</v>
      </c>
      <c r="E27" s="48">
        <v>601501.45</v>
      </c>
      <c r="F27" s="48">
        <v>581305.45</v>
      </c>
      <c r="G27" s="48">
        <f t="shared" si="3"/>
        <v>285619</v>
      </c>
    </row>
    <row r="28" spans="1:7" ht="12.75">
      <c r="A28" s="6" t="s">
        <v>27</v>
      </c>
      <c r="B28" s="48">
        <v>2825134</v>
      </c>
      <c r="C28" s="48">
        <v>0</v>
      </c>
      <c r="D28" s="48">
        <f t="shared" si="4"/>
        <v>2825134</v>
      </c>
      <c r="E28" s="48">
        <v>1579217</v>
      </c>
      <c r="F28" s="48">
        <v>1481541</v>
      </c>
      <c r="G28" s="48">
        <f t="shared" si="3"/>
        <v>1245917</v>
      </c>
    </row>
    <row r="29" spans="1:7" ht="12.75">
      <c r="A29" s="6" t="s">
        <v>28</v>
      </c>
      <c r="B29" s="48"/>
      <c r="C29" s="48"/>
      <c r="D29" s="48">
        <f t="shared" si="4"/>
        <v>0</v>
      </c>
      <c r="E29" s="48"/>
      <c r="F29" s="48"/>
      <c r="G29" s="48">
        <f t="shared" si="3"/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1817120</v>
      </c>
      <c r="D31" s="47">
        <f>SUM(D32:D40)</f>
        <v>12831818.78</v>
      </c>
      <c r="E31" s="47">
        <f>SUM(E32:E40)</f>
        <v>1673416.49</v>
      </c>
      <c r="F31" s="47">
        <f>SUM(F32:F40)</f>
        <v>1665624.49</v>
      </c>
      <c r="G31" s="47">
        <f aca="true" t="shared" si="5" ref="G31:G40">D31-E31</f>
        <v>11158402.29</v>
      </c>
    </row>
    <row r="32" spans="1:7" ht="12.75">
      <c r="A32" s="6" t="s">
        <v>30</v>
      </c>
      <c r="B32" s="48"/>
      <c r="C32" s="48"/>
      <c r="D32" s="48">
        <f aca="true" t="shared" si="6" ref="D32:D40">B32+C32</f>
        <v>0</v>
      </c>
      <c r="E32" s="48"/>
      <c r="F32" s="48"/>
      <c r="G32" s="48">
        <f t="shared" si="5"/>
        <v>0</v>
      </c>
    </row>
    <row r="33" spans="1:7" ht="12.75">
      <c r="A33" s="6" t="s">
        <v>31</v>
      </c>
      <c r="B33" s="48"/>
      <c r="C33" s="48"/>
      <c r="D33" s="48">
        <f t="shared" si="6"/>
        <v>0</v>
      </c>
      <c r="E33" s="48"/>
      <c r="F33" s="48"/>
      <c r="G33" s="48">
        <f t="shared" si="5"/>
        <v>0</v>
      </c>
    </row>
    <row r="34" spans="1:7" ht="12.75">
      <c r="A34" s="6" t="s">
        <v>32</v>
      </c>
      <c r="B34" s="48"/>
      <c r="C34" s="48"/>
      <c r="D34" s="48">
        <f t="shared" si="6"/>
        <v>0</v>
      </c>
      <c r="E34" s="48"/>
      <c r="F34" s="48"/>
      <c r="G34" s="48">
        <f t="shared" si="5"/>
        <v>0</v>
      </c>
    </row>
    <row r="35" spans="1:7" ht="12.75">
      <c r="A35" s="6" t="s">
        <v>33</v>
      </c>
      <c r="B35" s="48"/>
      <c r="C35" s="48"/>
      <c r="D35" s="48">
        <f t="shared" si="6"/>
        <v>0</v>
      </c>
      <c r="E35" s="48"/>
      <c r="F35" s="48"/>
      <c r="G35" s="48">
        <f t="shared" si="5"/>
        <v>0</v>
      </c>
    </row>
    <row r="36" spans="1:7" ht="12.75">
      <c r="A36" s="6" t="s">
        <v>34</v>
      </c>
      <c r="B36" s="48"/>
      <c r="C36" s="48"/>
      <c r="D36" s="48">
        <f t="shared" si="6"/>
        <v>0</v>
      </c>
      <c r="E36" s="48"/>
      <c r="F36" s="48"/>
      <c r="G36" s="48">
        <f t="shared" si="5"/>
        <v>0</v>
      </c>
    </row>
    <row r="37" spans="1:7" ht="12.75">
      <c r="A37" s="6" t="s">
        <v>35</v>
      </c>
      <c r="B37" s="48">
        <v>11014698.78</v>
      </c>
      <c r="C37" s="48">
        <v>1817120</v>
      </c>
      <c r="D37" s="48">
        <f t="shared" si="6"/>
        <v>12831818.78</v>
      </c>
      <c r="E37" s="48">
        <v>1673416.49</v>
      </c>
      <c r="F37" s="48">
        <v>1665624.49</v>
      </c>
      <c r="G37" s="48">
        <f t="shared" si="5"/>
        <v>11158402.29</v>
      </c>
    </row>
    <row r="38" spans="1:7" ht="12.75">
      <c r="A38" s="6" t="s">
        <v>36</v>
      </c>
      <c r="B38" s="48"/>
      <c r="C38" s="48"/>
      <c r="D38" s="48">
        <f t="shared" si="6"/>
        <v>0</v>
      </c>
      <c r="E38" s="48"/>
      <c r="F38" s="48"/>
      <c r="G38" s="48">
        <f t="shared" si="5"/>
        <v>0</v>
      </c>
    </row>
    <row r="39" spans="1:7" ht="12.75">
      <c r="A39" s="6" t="s">
        <v>37</v>
      </c>
      <c r="B39" s="48"/>
      <c r="C39" s="48"/>
      <c r="D39" s="48">
        <f t="shared" si="6"/>
        <v>0</v>
      </c>
      <c r="E39" s="48"/>
      <c r="F39" s="48"/>
      <c r="G39" s="48">
        <f t="shared" si="5"/>
        <v>0</v>
      </c>
    </row>
    <row r="40" spans="1:7" ht="12.75">
      <c r="A40" s="6" t="s">
        <v>38</v>
      </c>
      <c r="B40" s="48"/>
      <c r="C40" s="48"/>
      <c r="D40" s="48">
        <f t="shared" si="6"/>
        <v>0</v>
      </c>
      <c r="E40" s="48"/>
      <c r="F40" s="48"/>
      <c r="G40" s="48">
        <f t="shared" si="5"/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8867571.4</v>
      </c>
      <c r="D48" s="47">
        <f>D49+D59+D68+D79</f>
        <v>41933226.4</v>
      </c>
      <c r="E48" s="47">
        <f>E49+E59+E68+E79</f>
        <v>18567896.150000002</v>
      </c>
      <c r="F48" s="47">
        <f>F49+F59+F68+F79</f>
        <v>18273698.150000002</v>
      </c>
      <c r="G48" s="47">
        <f aca="true" t="shared" si="7" ref="G48:G57">D48-E48</f>
        <v>23365330.249999996</v>
      </c>
    </row>
    <row r="49" spans="1:7" ht="12.75">
      <c r="A49" s="3" t="s">
        <v>12</v>
      </c>
      <c r="B49" s="47">
        <f>SUM(B50:B57)</f>
        <v>18149305</v>
      </c>
      <c r="C49" s="47">
        <f>SUM(C50:C57)</f>
        <v>3119216</v>
      </c>
      <c r="D49" s="47">
        <f>SUM(D50:D57)</f>
        <v>21268521</v>
      </c>
      <c r="E49" s="47">
        <f>SUM(E50:E57)</f>
        <v>10973765.190000001</v>
      </c>
      <c r="F49" s="47">
        <f>SUM(F50:F57)</f>
        <v>10786959.190000001</v>
      </c>
      <c r="G49" s="47">
        <f t="shared" si="7"/>
        <v>10294755.809999999</v>
      </c>
    </row>
    <row r="50" spans="1:7" ht="12.75">
      <c r="A50" s="6" t="s">
        <v>13</v>
      </c>
      <c r="B50" s="48"/>
      <c r="C50" s="48"/>
      <c r="D50" s="48">
        <f aca="true" t="shared" si="8" ref="D50:D57">B50+C50</f>
        <v>0</v>
      </c>
      <c r="E50" s="48"/>
      <c r="F50" s="48"/>
      <c r="G50" s="48">
        <f t="shared" si="7"/>
        <v>0</v>
      </c>
    </row>
    <row r="51" spans="1:7" ht="12.75">
      <c r="A51" s="6" t="s">
        <v>14</v>
      </c>
      <c r="B51" s="48"/>
      <c r="C51" s="48"/>
      <c r="D51" s="48">
        <f t="shared" si="8"/>
        <v>0</v>
      </c>
      <c r="E51" s="48"/>
      <c r="F51" s="48"/>
      <c r="G51" s="48">
        <f t="shared" si="7"/>
        <v>0</v>
      </c>
    </row>
    <row r="52" spans="1:7" ht="12.75">
      <c r="A52" s="6" t="s">
        <v>15</v>
      </c>
      <c r="B52" s="48">
        <v>12802538</v>
      </c>
      <c r="C52" s="48">
        <v>3109216</v>
      </c>
      <c r="D52" s="48">
        <f t="shared" si="8"/>
        <v>15911754</v>
      </c>
      <c r="E52" s="48">
        <v>8298212.19</v>
      </c>
      <c r="F52" s="48">
        <v>8298212.19</v>
      </c>
      <c r="G52" s="48">
        <f t="shared" si="7"/>
        <v>7613541.81</v>
      </c>
    </row>
    <row r="53" spans="1:7" ht="12.75">
      <c r="A53" s="6" t="s">
        <v>16</v>
      </c>
      <c r="B53" s="48"/>
      <c r="C53" s="48"/>
      <c r="D53" s="48">
        <f t="shared" si="8"/>
        <v>0</v>
      </c>
      <c r="E53" s="48"/>
      <c r="F53" s="48"/>
      <c r="G53" s="48">
        <f t="shared" si="7"/>
        <v>0</v>
      </c>
    </row>
    <row r="54" spans="1:7" ht="12.75">
      <c r="A54" s="6" t="s">
        <v>17</v>
      </c>
      <c r="B54" s="48"/>
      <c r="C54" s="48"/>
      <c r="D54" s="48">
        <f t="shared" si="8"/>
        <v>0</v>
      </c>
      <c r="E54" s="48"/>
      <c r="F54" s="48"/>
      <c r="G54" s="48">
        <f t="shared" si="7"/>
        <v>0</v>
      </c>
    </row>
    <row r="55" spans="1:7" ht="12.75">
      <c r="A55" s="6" t="s">
        <v>18</v>
      </c>
      <c r="B55" s="48"/>
      <c r="C55" s="48"/>
      <c r="D55" s="48">
        <f t="shared" si="8"/>
        <v>0</v>
      </c>
      <c r="E55" s="48"/>
      <c r="F55" s="48"/>
      <c r="G55" s="48">
        <f t="shared" si="7"/>
        <v>0</v>
      </c>
    </row>
    <row r="56" spans="1:7" ht="12.75">
      <c r="A56" s="6" t="s">
        <v>19</v>
      </c>
      <c r="B56" s="48">
        <v>4622379</v>
      </c>
      <c r="C56" s="48">
        <v>0</v>
      </c>
      <c r="D56" s="48">
        <f t="shared" si="8"/>
        <v>4622379</v>
      </c>
      <c r="E56" s="48">
        <v>2409551</v>
      </c>
      <c r="F56" s="48">
        <v>2236106</v>
      </c>
      <c r="G56" s="48">
        <f t="shared" si="7"/>
        <v>2212828</v>
      </c>
    </row>
    <row r="57" spans="1:7" ht="12.75">
      <c r="A57" s="6" t="s">
        <v>20</v>
      </c>
      <c r="B57" s="48">
        <v>724388</v>
      </c>
      <c r="C57" s="48">
        <v>10000</v>
      </c>
      <c r="D57" s="48">
        <f t="shared" si="8"/>
        <v>734388</v>
      </c>
      <c r="E57" s="48">
        <v>266002</v>
      </c>
      <c r="F57" s="48">
        <v>252641</v>
      </c>
      <c r="G57" s="48">
        <f t="shared" si="7"/>
        <v>468386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3764887</v>
      </c>
      <c r="C59" s="47">
        <f>SUM(C60:C66)</f>
        <v>1835755.08</v>
      </c>
      <c r="D59" s="47">
        <f>SUM(D60:D66)</f>
        <v>5600642.08</v>
      </c>
      <c r="E59" s="47">
        <f>SUM(E60:E66)</f>
        <v>3681530.59</v>
      </c>
      <c r="F59" s="47">
        <f>SUM(F60:F66)</f>
        <v>3574138.59</v>
      </c>
      <c r="G59" s="47">
        <f aca="true" t="shared" si="9" ref="G59:G66">D59-E59</f>
        <v>1919111.4900000002</v>
      </c>
    </row>
    <row r="60" spans="1:7" ht="12.75">
      <c r="A60" s="6" t="s">
        <v>22</v>
      </c>
      <c r="B60" s="48"/>
      <c r="C60" s="48"/>
      <c r="D60" s="48">
        <f aca="true" t="shared" si="10" ref="D60:D66">B60+C60</f>
        <v>0</v>
      </c>
      <c r="E60" s="48"/>
      <c r="F60" s="48"/>
      <c r="G60" s="48">
        <f t="shared" si="9"/>
        <v>0</v>
      </c>
    </row>
    <row r="61" spans="1:7" ht="12.75">
      <c r="A61" s="6" t="s">
        <v>23</v>
      </c>
      <c r="B61" s="48">
        <v>0</v>
      </c>
      <c r="C61" s="48">
        <v>1130636.01</v>
      </c>
      <c r="D61" s="48">
        <f t="shared" si="10"/>
        <v>1130636.01</v>
      </c>
      <c r="E61" s="48">
        <v>1127543.52</v>
      </c>
      <c r="F61" s="48">
        <v>1127543.52</v>
      </c>
      <c r="G61" s="48">
        <f t="shared" si="9"/>
        <v>3092.4899999999907</v>
      </c>
    </row>
    <row r="62" spans="1:7" ht="12.75">
      <c r="A62" s="6" t="s">
        <v>24</v>
      </c>
      <c r="B62" s="48"/>
      <c r="C62" s="48"/>
      <c r="D62" s="48">
        <f t="shared" si="10"/>
        <v>0</v>
      </c>
      <c r="E62" s="48"/>
      <c r="F62" s="48"/>
      <c r="G62" s="48">
        <f t="shared" si="9"/>
        <v>0</v>
      </c>
    </row>
    <row r="63" spans="1:7" ht="12.75">
      <c r="A63" s="6" t="s">
        <v>25</v>
      </c>
      <c r="B63" s="48"/>
      <c r="C63" s="48"/>
      <c r="D63" s="48">
        <f t="shared" si="10"/>
        <v>0</v>
      </c>
      <c r="E63" s="48"/>
      <c r="F63" s="48"/>
      <c r="G63" s="48">
        <f t="shared" si="9"/>
        <v>0</v>
      </c>
    </row>
    <row r="64" spans="1:7" ht="12.75">
      <c r="A64" s="6" t="s">
        <v>26</v>
      </c>
      <c r="B64" s="48"/>
      <c r="C64" s="48"/>
      <c r="D64" s="48">
        <f t="shared" si="10"/>
        <v>0</v>
      </c>
      <c r="E64" s="48"/>
      <c r="F64" s="48"/>
      <c r="G64" s="48">
        <f t="shared" si="9"/>
        <v>0</v>
      </c>
    </row>
    <row r="65" spans="1:7" ht="12.75">
      <c r="A65" s="6" t="s">
        <v>27</v>
      </c>
      <c r="B65" s="48">
        <v>3764887</v>
      </c>
      <c r="C65" s="48">
        <v>705119.07</v>
      </c>
      <c r="D65" s="48">
        <f t="shared" si="10"/>
        <v>4470006.07</v>
      </c>
      <c r="E65" s="48">
        <v>2553987.07</v>
      </c>
      <c r="F65" s="48">
        <v>2446595.07</v>
      </c>
      <c r="G65" s="48">
        <f t="shared" si="9"/>
        <v>1916019.0000000005</v>
      </c>
    </row>
    <row r="66" spans="1:7" ht="12.75">
      <c r="A66" s="6" t="s">
        <v>28</v>
      </c>
      <c r="B66" s="48"/>
      <c r="C66" s="48"/>
      <c r="D66" s="48">
        <f t="shared" si="10"/>
        <v>0</v>
      </c>
      <c r="E66" s="48"/>
      <c r="F66" s="48"/>
      <c r="G66" s="48">
        <f t="shared" si="9"/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0</v>
      </c>
      <c r="D68" s="47">
        <f>SUM(D69:D77)</f>
        <v>11151463</v>
      </c>
      <c r="E68" s="47">
        <f>SUM(E69:E77)</f>
        <v>0</v>
      </c>
      <c r="F68" s="47">
        <f>SUM(F69:F77)</f>
        <v>0</v>
      </c>
      <c r="G68" s="47">
        <f aca="true" t="shared" si="11" ref="G68:G77">D68-E68</f>
        <v>11151463</v>
      </c>
    </row>
    <row r="69" spans="1:7" ht="12.75">
      <c r="A69" s="6" t="s">
        <v>30</v>
      </c>
      <c r="B69" s="48"/>
      <c r="C69" s="48"/>
      <c r="D69" s="48">
        <f aca="true" t="shared" si="12" ref="D69:D77">B69+C69</f>
        <v>0</v>
      </c>
      <c r="E69" s="48"/>
      <c r="F69" s="48"/>
      <c r="G69" s="48">
        <f t="shared" si="11"/>
        <v>0</v>
      </c>
    </row>
    <row r="70" spans="1:7" ht="12.75">
      <c r="A70" s="6" t="s">
        <v>31</v>
      </c>
      <c r="B70" s="48"/>
      <c r="C70" s="48"/>
      <c r="D70" s="48">
        <f t="shared" si="12"/>
        <v>0</v>
      </c>
      <c r="E70" s="48"/>
      <c r="F70" s="48"/>
      <c r="G70" s="48">
        <f t="shared" si="11"/>
        <v>0</v>
      </c>
    </row>
    <row r="71" spans="1:7" ht="12.75">
      <c r="A71" s="6" t="s">
        <v>32</v>
      </c>
      <c r="B71" s="48"/>
      <c r="C71" s="48"/>
      <c r="D71" s="48">
        <f t="shared" si="12"/>
        <v>0</v>
      </c>
      <c r="E71" s="48"/>
      <c r="F71" s="48"/>
      <c r="G71" s="48">
        <f t="shared" si="11"/>
        <v>0</v>
      </c>
    </row>
    <row r="72" spans="1:7" ht="12.75">
      <c r="A72" s="6" t="s">
        <v>33</v>
      </c>
      <c r="B72" s="48"/>
      <c r="C72" s="48"/>
      <c r="D72" s="48">
        <f t="shared" si="12"/>
        <v>0</v>
      </c>
      <c r="E72" s="48"/>
      <c r="F72" s="48"/>
      <c r="G72" s="48">
        <f t="shared" si="11"/>
        <v>0</v>
      </c>
    </row>
    <row r="73" spans="1:7" ht="12.75">
      <c r="A73" s="6" t="s">
        <v>34</v>
      </c>
      <c r="B73" s="48"/>
      <c r="C73" s="48"/>
      <c r="D73" s="48">
        <f t="shared" si="12"/>
        <v>0</v>
      </c>
      <c r="E73" s="48"/>
      <c r="F73" s="48"/>
      <c r="G73" s="48">
        <f t="shared" si="11"/>
        <v>0</v>
      </c>
    </row>
    <row r="74" spans="1:7" ht="12.75">
      <c r="A74" s="6" t="s">
        <v>35</v>
      </c>
      <c r="B74" s="48">
        <v>11151463</v>
      </c>
      <c r="C74" s="48">
        <v>0</v>
      </c>
      <c r="D74" s="48">
        <f t="shared" si="12"/>
        <v>11151463</v>
      </c>
      <c r="E74" s="48">
        <v>0</v>
      </c>
      <c r="F74" s="48">
        <v>0</v>
      </c>
      <c r="G74" s="48">
        <f t="shared" si="11"/>
        <v>11151463</v>
      </c>
    </row>
    <row r="75" spans="1:7" ht="12.75">
      <c r="A75" s="6" t="s">
        <v>36</v>
      </c>
      <c r="B75" s="48"/>
      <c r="C75" s="48"/>
      <c r="D75" s="48">
        <f t="shared" si="12"/>
        <v>0</v>
      </c>
      <c r="E75" s="48"/>
      <c r="F75" s="48"/>
      <c r="G75" s="48">
        <f t="shared" si="11"/>
        <v>0</v>
      </c>
    </row>
    <row r="76" spans="1:7" ht="12.75">
      <c r="A76" s="6" t="s">
        <v>37</v>
      </c>
      <c r="B76" s="48"/>
      <c r="C76" s="48"/>
      <c r="D76" s="48">
        <f t="shared" si="12"/>
        <v>0</v>
      </c>
      <c r="E76" s="48"/>
      <c r="F76" s="48"/>
      <c r="G76" s="48">
        <f t="shared" si="11"/>
        <v>0</v>
      </c>
    </row>
    <row r="77" spans="1:7" ht="12.75">
      <c r="A77" s="8" t="s">
        <v>38</v>
      </c>
      <c r="B77" s="49"/>
      <c r="C77" s="49"/>
      <c r="D77" s="49">
        <f t="shared" si="12"/>
        <v>0</v>
      </c>
      <c r="E77" s="49"/>
      <c r="F77" s="49"/>
      <c r="G77" s="49">
        <f t="shared" si="11"/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 aca="true" t="shared" si="13" ref="B85:G85">B11+B48</f>
        <v>80088737.78</v>
      </c>
      <c r="C85" s="47">
        <f t="shared" si="13"/>
        <v>23111762.41</v>
      </c>
      <c r="D85" s="47">
        <f t="shared" si="13"/>
        <v>103200500.19</v>
      </c>
      <c r="E85" s="47">
        <f t="shared" si="13"/>
        <v>49471927.1</v>
      </c>
      <c r="F85" s="47">
        <f t="shared" si="13"/>
        <v>48505516.1</v>
      </c>
      <c r="G85" s="47">
        <f t="shared" si="13"/>
        <v>53728573.08999999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0" t="s">
        <v>50</v>
      </c>
      <c r="B88" s="100"/>
      <c r="C88" s="100"/>
      <c r="D88" s="100"/>
      <c r="E88" s="100"/>
      <c r="F88" s="100"/>
      <c r="G88" s="100"/>
    </row>
    <row r="89" spans="1:7" ht="20.25" customHeight="1">
      <c r="A89" s="100"/>
      <c r="B89" s="100"/>
      <c r="C89" s="100"/>
      <c r="D89" s="100"/>
      <c r="E89" s="100"/>
      <c r="F89" s="100"/>
      <c r="G89" s="100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1" t="s">
        <v>51</v>
      </c>
      <c r="B91" s="101"/>
      <c r="C91" s="101"/>
      <c r="D91" s="101"/>
      <c r="E91" s="101"/>
      <c r="F91" s="101"/>
      <c r="G91" s="101"/>
    </row>
    <row r="92" spans="1:7" ht="27.75" customHeight="1">
      <c r="A92" s="101"/>
      <c r="B92" s="101"/>
      <c r="C92" s="101"/>
      <c r="D92" s="101"/>
      <c r="E92" s="101"/>
      <c r="F92" s="101"/>
      <c r="G92" s="101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1" t="s">
        <v>53</v>
      </c>
      <c r="C95" s="61"/>
      <c r="D95" s="61"/>
      <c r="E95" s="59" t="s">
        <v>54</v>
      </c>
      <c r="F95" s="59"/>
      <c r="G95" s="59"/>
    </row>
    <row r="96" spans="1:7" ht="12.75">
      <c r="A96" s="15" t="s">
        <v>55</v>
      </c>
      <c r="B96" s="60" t="s">
        <v>56</v>
      </c>
      <c r="C96" s="60"/>
      <c r="D96" s="60"/>
      <c r="E96" s="60" t="s">
        <v>57</v>
      </c>
      <c r="F96" s="60"/>
      <c r="G96" s="60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" sqref="A1:E2"/>
    </sheetView>
  </sheetViews>
  <sheetFormatPr defaultColWidth="8.00390625" defaultRowHeight="15"/>
  <cols>
    <col min="1" max="1" width="1.8515625" style="57" customWidth="1"/>
    <col min="2" max="2" width="2.00390625" style="57" customWidth="1"/>
    <col min="3" max="3" width="6.421875" style="57" customWidth="1"/>
    <col min="4" max="4" width="2.57421875" style="57" customWidth="1"/>
    <col min="5" max="5" width="10.28125" style="57" customWidth="1"/>
    <col min="6" max="6" width="7.7109375" style="57" customWidth="1"/>
    <col min="7" max="7" width="10.28125" style="57" customWidth="1"/>
    <col min="8" max="8" width="12.28125" style="57" customWidth="1"/>
    <col min="9" max="9" width="2.57421875" style="57" customWidth="1"/>
    <col min="10" max="10" width="3.140625" style="57" customWidth="1"/>
    <col min="11" max="11" width="8.421875" style="57" customWidth="1"/>
    <col min="12" max="12" width="2.57421875" style="57" customWidth="1"/>
    <col min="13" max="13" width="7.00390625" style="57" customWidth="1"/>
    <col min="14" max="14" width="9.00390625" style="57" customWidth="1"/>
    <col min="15" max="15" width="7.7109375" style="57" customWidth="1"/>
    <col min="16" max="16" width="9.7109375" style="57" customWidth="1"/>
    <col min="17" max="17" width="1.8515625" style="57" customWidth="1"/>
    <col min="18" max="18" width="3.8515625" style="57" customWidth="1"/>
    <col min="19" max="19" width="9.00390625" style="57" customWidth="1"/>
    <col min="20" max="20" width="2.57421875" style="57" customWidth="1"/>
    <col min="21" max="21" width="1.421875" style="57" customWidth="1"/>
    <col min="22" max="22" width="1.8515625" style="57" customWidth="1"/>
    <col min="23" max="23" width="3.140625" style="57" customWidth="1"/>
    <col min="24" max="24" width="2.57421875" style="57" customWidth="1"/>
    <col min="25" max="25" width="3.8515625" style="57" customWidth="1"/>
    <col min="26" max="26" width="2.00390625" style="57" customWidth="1"/>
    <col min="27" max="27" width="1.8515625" style="57" customWidth="1"/>
    <col min="28" max="16384" width="8.00390625" style="57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111" t="s">
        <v>136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133</v>
      </c>
      <c r="V3" s="81"/>
      <c r="W3" s="81"/>
      <c r="X3" s="81"/>
      <c r="Y3" s="81"/>
    </row>
    <row r="4" spans="3:24" ht="45" customHeight="1">
      <c r="C4" s="25" t="s">
        <v>62</v>
      </c>
      <c r="D4" s="72" t="s">
        <v>134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55" t="s">
        <v>64</v>
      </c>
      <c r="U4" s="73" t="s">
        <v>135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18.75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54" t="s">
        <v>71</v>
      </c>
      <c r="K7" s="56" t="s">
        <v>64</v>
      </c>
      <c r="L7" s="54" t="s">
        <v>72</v>
      </c>
      <c r="M7" s="56" t="s">
        <v>64</v>
      </c>
      <c r="O7" s="54" t="s">
        <v>73</v>
      </c>
      <c r="Q7" s="54" t="s">
        <v>74</v>
      </c>
      <c r="T7" s="54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10883332.9</v>
      </c>
      <c r="L9" s="69"/>
      <c r="M9" s="69"/>
      <c r="N9" s="69">
        <v>57493013.9</v>
      </c>
      <c r="O9" s="69"/>
      <c r="P9" s="69">
        <v>36257462.59</v>
      </c>
      <c r="Q9" s="69"/>
      <c r="R9" s="69"/>
      <c r="S9" s="69">
        <v>36256472.59</v>
      </c>
      <c r="T9" s="69"/>
      <c r="U9" s="69"/>
      <c r="W9" s="69">
        <v>21235551.31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9381</v>
      </c>
      <c r="L11" s="65"/>
      <c r="M11" s="65"/>
      <c r="N11" s="65">
        <v>177711</v>
      </c>
      <c r="O11" s="65"/>
      <c r="P11" s="65">
        <v>124069</v>
      </c>
      <c r="Q11" s="65"/>
      <c r="R11" s="65"/>
      <c r="S11" s="65">
        <v>124069</v>
      </c>
      <c r="T11" s="65"/>
      <c r="U11" s="65"/>
      <c r="W11" s="65">
        <v>53642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7440574.5</v>
      </c>
      <c r="L12" s="65"/>
      <c r="M12" s="65"/>
      <c r="N12" s="65">
        <v>46756646.5</v>
      </c>
      <c r="O12" s="65"/>
      <c r="P12" s="65">
        <v>29301895.19</v>
      </c>
      <c r="Q12" s="65"/>
      <c r="R12" s="65"/>
      <c r="S12" s="65">
        <v>29300905.19</v>
      </c>
      <c r="T12" s="65"/>
      <c r="U12" s="65"/>
      <c r="W12" s="65">
        <v>17454751.31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55000</v>
      </c>
      <c r="L14" s="65"/>
      <c r="M14" s="65"/>
      <c r="N14" s="65">
        <v>1579425</v>
      </c>
      <c r="O14" s="65"/>
      <c r="P14" s="65">
        <v>1033649</v>
      </c>
      <c r="Q14" s="65"/>
      <c r="R14" s="65"/>
      <c r="S14" s="65">
        <v>1033649</v>
      </c>
      <c r="T14" s="65"/>
      <c r="U14" s="65"/>
      <c r="W14" s="65">
        <v>545776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1445460.04</v>
      </c>
      <c r="L16" s="65"/>
      <c r="M16" s="65"/>
      <c r="N16" s="65">
        <v>6067839.04</v>
      </c>
      <c r="O16" s="65"/>
      <c r="P16" s="65">
        <v>3515956.24</v>
      </c>
      <c r="Q16" s="65"/>
      <c r="R16" s="65"/>
      <c r="S16" s="65">
        <v>3515956.24</v>
      </c>
      <c r="T16" s="65"/>
      <c r="U16" s="65"/>
      <c r="W16" s="65">
        <v>2551882.8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1932917.36</v>
      </c>
      <c r="L17" s="65"/>
      <c r="M17" s="65"/>
      <c r="N17" s="65">
        <v>2911392.36</v>
      </c>
      <c r="O17" s="65"/>
      <c r="P17" s="65">
        <v>2281893.16</v>
      </c>
      <c r="Q17" s="65"/>
      <c r="R17" s="65"/>
      <c r="S17" s="65">
        <v>2281893.16</v>
      </c>
      <c r="T17" s="65"/>
      <c r="U17" s="65"/>
      <c r="W17" s="65">
        <v>629499.2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6149492.47</v>
      </c>
      <c r="L18" s="69"/>
      <c r="M18" s="69"/>
      <c r="N18" s="69">
        <v>17462387.47</v>
      </c>
      <c r="O18" s="69"/>
      <c r="P18" s="69">
        <v>12010355.51</v>
      </c>
      <c r="Q18" s="69"/>
      <c r="R18" s="69"/>
      <c r="S18" s="69">
        <v>12010355.51</v>
      </c>
      <c r="T18" s="69"/>
      <c r="U18" s="69"/>
      <c r="W18" s="69">
        <v>5452031.96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5227980.95</v>
      </c>
      <c r="L20" s="65"/>
      <c r="M20" s="65"/>
      <c r="N20" s="65">
        <v>8883765.95</v>
      </c>
      <c r="O20" s="65"/>
      <c r="P20" s="65">
        <v>6869407.99</v>
      </c>
      <c r="Q20" s="65"/>
      <c r="R20" s="65"/>
      <c r="S20" s="65">
        <v>6869407.99</v>
      </c>
      <c r="T20" s="65"/>
      <c r="U20" s="65"/>
      <c r="W20" s="65">
        <v>2014357.96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23.25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182107</v>
      </c>
      <c r="Q22" s="65"/>
      <c r="R22" s="65"/>
      <c r="S22" s="65">
        <v>182107</v>
      </c>
      <c r="T22" s="65"/>
      <c r="U22" s="65"/>
      <c r="W22" s="65">
        <v>214254</v>
      </c>
      <c r="X22" s="65"/>
      <c r="Y22" s="65"/>
      <c r="Z22" s="65"/>
    </row>
    <row r="23" spans="1:26" ht="12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623925.45</v>
      </c>
      <c r="Q23" s="65"/>
      <c r="R23" s="65"/>
      <c r="S23" s="65">
        <v>623925.45</v>
      </c>
      <c r="T23" s="65"/>
      <c r="U23" s="65"/>
      <c r="W23" s="65">
        <v>263195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705119.07</v>
      </c>
      <c r="L24" s="65"/>
      <c r="M24" s="65"/>
      <c r="N24" s="65">
        <v>7295140.07</v>
      </c>
      <c r="O24" s="65"/>
      <c r="P24" s="65">
        <v>4334915.07</v>
      </c>
      <c r="Q24" s="65"/>
      <c r="R24" s="65"/>
      <c r="S24" s="65">
        <v>4334915.07</v>
      </c>
      <c r="T24" s="65"/>
      <c r="U24" s="65"/>
      <c r="W24" s="65">
        <v>2960225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1817120</v>
      </c>
      <c r="L26" s="69"/>
      <c r="M26" s="69"/>
      <c r="N26" s="69">
        <v>23983281.78</v>
      </c>
      <c r="O26" s="69"/>
      <c r="P26" s="69">
        <v>4252180.83</v>
      </c>
      <c r="Q26" s="69"/>
      <c r="R26" s="69"/>
      <c r="S26" s="69">
        <v>4252180.83</v>
      </c>
      <c r="T26" s="69"/>
      <c r="U26" s="69"/>
      <c r="W26" s="69">
        <v>19731100.95</v>
      </c>
      <c r="X26" s="69"/>
      <c r="Y26" s="69"/>
      <c r="Z26" s="69"/>
    </row>
    <row r="27" spans="1:26" ht="21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1817120</v>
      </c>
      <c r="L32" s="65"/>
      <c r="M32" s="65"/>
      <c r="N32" s="65">
        <v>23983281.78</v>
      </c>
      <c r="O32" s="65"/>
      <c r="P32" s="65">
        <v>4252180.83</v>
      </c>
      <c r="Q32" s="65"/>
      <c r="R32" s="65"/>
      <c r="S32" s="65">
        <v>4252180.83</v>
      </c>
      <c r="T32" s="65"/>
      <c r="U32" s="65"/>
      <c r="W32" s="65">
        <v>19731100.95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4083530.78</v>
      </c>
      <c r="Q36" s="69"/>
      <c r="R36" s="69"/>
      <c r="S36" s="69">
        <v>4083530.78</v>
      </c>
      <c r="T36" s="69"/>
      <c r="U36" s="69"/>
      <c r="W36" s="69">
        <v>178286.26</v>
      </c>
      <c r="X36" s="69"/>
      <c r="Y36" s="69"/>
      <c r="Z36" s="69"/>
    </row>
    <row r="37" spans="1:26" ht="19.5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22.5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2" customHeight="1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4083530.78</v>
      </c>
      <c r="Q40" s="65"/>
      <c r="R40" s="65"/>
      <c r="S40" s="65">
        <v>4083530.78</v>
      </c>
      <c r="T40" s="65"/>
      <c r="U40" s="65"/>
      <c r="W40" s="65">
        <v>178286.26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23111762.41</v>
      </c>
      <c r="L41" s="67"/>
      <c r="M41" s="67"/>
      <c r="N41" s="67">
        <v>103200500.19</v>
      </c>
      <c r="O41" s="67"/>
      <c r="P41" s="67">
        <v>56603529.71</v>
      </c>
      <c r="Q41" s="67"/>
      <c r="R41" s="67"/>
      <c r="S41" s="67">
        <v>56602539.71</v>
      </c>
      <c r="T41" s="67"/>
      <c r="U41" s="67"/>
      <c r="W41" s="67">
        <v>46596970.48</v>
      </c>
      <c r="X41" s="67"/>
      <c r="Y41" s="67"/>
      <c r="Z41" s="67"/>
    </row>
    <row r="42" spans="1:26" ht="8.25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4" spans="1:26" ht="15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3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27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1" t="s">
        <v>52</v>
      </c>
      <c r="B50" s="61"/>
      <c r="C50" s="61"/>
      <c r="D50" s="61"/>
      <c r="E50" s="61"/>
      <c r="F50" s="61"/>
      <c r="G50" s="61"/>
      <c r="H50" s="61" t="s">
        <v>53</v>
      </c>
      <c r="I50" s="61"/>
      <c r="J50" s="61"/>
      <c r="K50" s="61"/>
      <c r="L50" s="61"/>
      <c r="M50" s="61"/>
      <c r="N50" s="61"/>
      <c r="O50" s="32"/>
      <c r="P50" s="59" t="s">
        <v>54</v>
      </c>
      <c r="Q50" s="59"/>
      <c r="R50" s="59"/>
      <c r="S50" s="59"/>
      <c r="T50" s="59"/>
      <c r="U50" s="59"/>
      <c r="V50" s="59"/>
      <c r="W50" s="59"/>
      <c r="X50" s="59"/>
      <c r="Y50" s="59"/>
      <c r="Z50" s="32"/>
    </row>
    <row r="51" spans="1:26" ht="15">
      <c r="A51" s="64" t="s">
        <v>55</v>
      </c>
      <c r="B51" s="64"/>
      <c r="C51" s="64"/>
      <c r="D51" s="64"/>
      <c r="E51" s="64"/>
      <c r="F51" s="64"/>
      <c r="G51" s="64"/>
      <c r="H51" s="60" t="s">
        <v>56</v>
      </c>
      <c r="I51" s="60"/>
      <c r="J51" s="60"/>
      <c r="K51" s="60"/>
      <c r="L51" s="60"/>
      <c r="M51" s="60"/>
      <c r="N51" s="60"/>
      <c r="O51" s="32"/>
      <c r="P51" s="60" t="s">
        <v>57</v>
      </c>
      <c r="Q51" s="60"/>
      <c r="R51" s="60"/>
      <c r="S51" s="60"/>
      <c r="T51" s="60"/>
      <c r="U51" s="60"/>
      <c r="V51" s="60"/>
      <c r="W51" s="60"/>
      <c r="X51" s="60"/>
      <c r="Y51" s="60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124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105" t="s">
        <v>4</v>
      </c>
      <c r="C7" s="106"/>
      <c r="D7" s="106"/>
      <c r="E7" s="106"/>
      <c r="F7" s="107"/>
      <c r="G7" s="102" t="s">
        <v>5</v>
      </c>
    </row>
    <row r="8" spans="1:7" ht="15.75" customHeight="1" thickBot="1">
      <c r="A8" s="83"/>
      <c r="B8" s="108"/>
      <c r="C8" s="109"/>
      <c r="D8" s="109"/>
      <c r="E8" s="109"/>
      <c r="F8" s="110"/>
      <c r="G8" s="103"/>
    </row>
    <row r="9" spans="1:7" ht="26.25" thickBot="1">
      <c r="A9" s="84"/>
      <c r="B9" s="52" t="s">
        <v>6</v>
      </c>
      <c r="C9" s="51" t="s">
        <v>7</v>
      </c>
      <c r="D9" s="51" t="s">
        <v>8</v>
      </c>
      <c r="E9" s="51" t="s">
        <v>9</v>
      </c>
      <c r="F9" s="51" t="s">
        <v>10</v>
      </c>
      <c r="G9" s="104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 aca="true" t="shared" si="0" ref="B11:G11">B12+B22+B31+B42</f>
        <v>47023082.78</v>
      </c>
      <c r="C11" s="47">
        <f t="shared" si="0"/>
        <v>8451952.01</v>
      </c>
      <c r="D11" s="47">
        <f t="shared" si="0"/>
        <v>55475034.79</v>
      </c>
      <c r="E11" s="47">
        <f t="shared" si="0"/>
        <v>21281982.16</v>
      </c>
      <c r="F11" s="47">
        <f t="shared" si="0"/>
        <v>21270244.76</v>
      </c>
      <c r="G11" s="47">
        <f t="shared" si="0"/>
        <v>34193052.629999995</v>
      </c>
    </row>
    <row r="12" spans="1:7" ht="12.75">
      <c r="A12" s="3" t="s">
        <v>12</v>
      </c>
      <c r="B12" s="47">
        <f>SUM(B13:B20)</f>
        <v>28460376</v>
      </c>
      <c r="C12" s="47">
        <f>SUM(C13:C20)</f>
        <v>4511311.34</v>
      </c>
      <c r="D12" s="47">
        <f>SUM(D13:D20)</f>
        <v>32971687.34</v>
      </c>
      <c r="E12" s="47">
        <f>SUM(E13:E20)</f>
        <v>14729932.15</v>
      </c>
      <c r="F12" s="47">
        <f>SUM(F13:F20)</f>
        <v>14718194.75</v>
      </c>
      <c r="G12" s="47">
        <f aca="true" t="shared" si="1" ref="G12:G20">D12-E12</f>
        <v>18241755.189999998</v>
      </c>
    </row>
    <row r="13" spans="1:7" ht="12.75">
      <c r="A13" s="6" t="s">
        <v>13</v>
      </c>
      <c r="B13" s="48"/>
      <c r="C13" s="48"/>
      <c r="D13" s="48">
        <f aca="true" t="shared" si="2" ref="D13:D20">B13+C13</f>
        <v>0</v>
      </c>
      <c r="E13" s="48"/>
      <c r="F13" s="48"/>
      <c r="G13" s="48">
        <f t="shared" si="1"/>
        <v>0</v>
      </c>
    </row>
    <row r="14" spans="1:7" ht="12.75">
      <c r="A14" s="6" t="s">
        <v>14</v>
      </c>
      <c r="B14" s="48">
        <v>168330</v>
      </c>
      <c r="C14" s="48">
        <v>9381</v>
      </c>
      <c r="D14" s="48">
        <f t="shared" si="2"/>
        <v>177711</v>
      </c>
      <c r="E14" s="48">
        <v>71380</v>
      </c>
      <c r="F14" s="48">
        <v>71380</v>
      </c>
      <c r="G14" s="48">
        <f t="shared" si="1"/>
        <v>106331</v>
      </c>
    </row>
    <row r="15" spans="1:7" ht="12.75">
      <c r="A15" s="6" t="s">
        <v>15</v>
      </c>
      <c r="B15" s="48">
        <v>26513534</v>
      </c>
      <c r="C15" s="48">
        <v>1078552.94</v>
      </c>
      <c r="D15" s="48">
        <f t="shared" si="2"/>
        <v>27592086.94</v>
      </c>
      <c r="E15" s="48">
        <v>11031543.75</v>
      </c>
      <c r="F15" s="48">
        <v>11019806.35</v>
      </c>
      <c r="G15" s="48">
        <f t="shared" si="1"/>
        <v>16560543.190000001</v>
      </c>
    </row>
    <row r="16" spans="1:7" ht="12.75">
      <c r="A16" s="6" t="s">
        <v>16</v>
      </c>
      <c r="B16" s="48"/>
      <c r="C16" s="48"/>
      <c r="D16" s="48">
        <f t="shared" si="2"/>
        <v>0</v>
      </c>
      <c r="E16" s="48"/>
      <c r="F16" s="48"/>
      <c r="G16" s="48">
        <f t="shared" si="1"/>
        <v>0</v>
      </c>
    </row>
    <row r="17" spans="1:7" ht="12.75">
      <c r="A17" s="6" t="s">
        <v>17</v>
      </c>
      <c r="B17" s="48">
        <v>1524425</v>
      </c>
      <c r="C17" s="48">
        <v>55000</v>
      </c>
      <c r="D17" s="48">
        <f t="shared" si="2"/>
        <v>1579425</v>
      </c>
      <c r="E17" s="48">
        <v>703822</v>
      </c>
      <c r="F17" s="48">
        <v>703822</v>
      </c>
      <c r="G17" s="48">
        <f t="shared" si="1"/>
        <v>875603</v>
      </c>
    </row>
    <row r="18" spans="1:7" ht="12.75">
      <c r="A18" s="6" t="s">
        <v>18</v>
      </c>
      <c r="B18" s="48"/>
      <c r="C18" s="48"/>
      <c r="D18" s="48">
        <f t="shared" si="2"/>
        <v>0</v>
      </c>
      <c r="E18" s="48"/>
      <c r="F18" s="48"/>
      <c r="G18" s="48">
        <f t="shared" si="1"/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 t="shared" si="2"/>
        <v>1445460.04</v>
      </c>
      <c r="E19" s="48">
        <v>970792.24</v>
      </c>
      <c r="F19" s="48">
        <v>970792.24</v>
      </c>
      <c r="G19" s="48">
        <f t="shared" si="1"/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 t="shared" si="2"/>
        <v>2177004.3600000003</v>
      </c>
      <c r="E20" s="48">
        <v>1952394.16</v>
      </c>
      <c r="F20" s="48">
        <v>1952394.16</v>
      </c>
      <c r="G20" s="48">
        <f t="shared" si="1"/>
        <v>224610.20000000042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7548008</v>
      </c>
      <c r="C22" s="47">
        <f>SUM(C23:C29)</f>
        <v>3591423.95</v>
      </c>
      <c r="D22" s="47">
        <f>SUM(D23:D29)</f>
        <v>11139431.95</v>
      </c>
      <c r="E22" s="47">
        <f>SUM(E23:E29)</f>
        <v>6300408.78</v>
      </c>
      <c r="F22" s="47">
        <f>SUM(F23:F29)</f>
        <v>6300408.78</v>
      </c>
      <c r="G22" s="47">
        <f aca="true" t="shared" si="3" ref="G22:G29">D22-E22</f>
        <v>4839023.169999999</v>
      </c>
    </row>
    <row r="23" spans="1:7" ht="12.75">
      <c r="A23" s="6" t="s">
        <v>22</v>
      </c>
      <c r="B23" s="48"/>
      <c r="C23" s="48"/>
      <c r="D23" s="48">
        <f aca="true" t="shared" si="4" ref="D23:D29">B23+C23</f>
        <v>0</v>
      </c>
      <c r="E23" s="48"/>
      <c r="F23" s="48"/>
      <c r="G23" s="48">
        <f t="shared" si="3"/>
        <v>0</v>
      </c>
    </row>
    <row r="24" spans="1:7" ht="12.75">
      <c r="A24" s="6" t="s">
        <v>23</v>
      </c>
      <c r="B24" s="48">
        <v>3655785</v>
      </c>
      <c r="C24" s="48">
        <v>3375031.5</v>
      </c>
      <c r="D24" s="48">
        <f t="shared" si="4"/>
        <v>7030816.5</v>
      </c>
      <c r="E24" s="48">
        <v>4590894.33</v>
      </c>
      <c r="F24" s="48">
        <v>4590894.33</v>
      </c>
      <c r="G24" s="48">
        <f t="shared" si="3"/>
        <v>2439922.17</v>
      </c>
    </row>
    <row r="25" spans="1:7" ht="12.75">
      <c r="A25" s="6" t="s">
        <v>24</v>
      </c>
      <c r="B25" s="48"/>
      <c r="C25" s="48"/>
      <c r="D25" s="48">
        <f t="shared" si="4"/>
        <v>0</v>
      </c>
      <c r="E25" s="48"/>
      <c r="F25" s="48"/>
      <c r="G25" s="48">
        <f t="shared" si="3"/>
        <v>0</v>
      </c>
    </row>
    <row r="26" spans="1:7" ht="12.75">
      <c r="A26" s="6" t="s">
        <v>25</v>
      </c>
      <c r="B26" s="48">
        <v>396361</v>
      </c>
      <c r="C26" s="48">
        <v>0</v>
      </c>
      <c r="D26" s="48">
        <f t="shared" si="4"/>
        <v>396361</v>
      </c>
      <c r="E26" s="48">
        <v>137826</v>
      </c>
      <c r="F26" s="48">
        <v>137826</v>
      </c>
      <c r="G26" s="48">
        <f t="shared" si="3"/>
        <v>258535</v>
      </c>
    </row>
    <row r="27" spans="1:7" ht="12.75">
      <c r="A27" s="6" t="s">
        <v>26</v>
      </c>
      <c r="B27" s="48">
        <v>670728</v>
      </c>
      <c r="C27" s="48">
        <v>216392.45</v>
      </c>
      <c r="D27" s="48">
        <f t="shared" si="4"/>
        <v>887120.45</v>
      </c>
      <c r="E27" s="48">
        <v>487901.45</v>
      </c>
      <c r="F27" s="48">
        <v>487901.45</v>
      </c>
      <c r="G27" s="48">
        <f t="shared" si="3"/>
        <v>399218.99999999994</v>
      </c>
    </row>
    <row r="28" spans="1:7" ht="12.75">
      <c r="A28" s="6" t="s">
        <v>27</v>
      </c>
      <c r="B28" s="48">
        <v>2825134</v>
      </c>
      <c r="C28" s="48">
        <v>0</v>
      </c>
      <c r="D28" s="48">
        <f t="shared" si="4"/>
        <v>2825134</v>
      </c>
      <c r="E28" s="48">
        <v>1083787</v>
      </c>
      <c r="F28" s="48">
        <v>1083787</v>
      </c>
      <c r="G28" s="48">
        <f t="shared" si="3"/>
        <v>1741347</v>
      </c>
    </row>
    <row r="29" spans="1:7" ht="12.75">
      <c r="A29" s="6" t="s">
        <v>28</v>
      </c>
      <c r="B29" s="48"/>
      <c r="C29" s="48"/>
      <c r="D29" s="48">
        <f t="shared" si="4"/>
        <v>0</v>
      </c>
      <c r="E29" s="48"/>
      <c r="F29" s="48"/>
      <c r="G29" s="48">
        <f t="shared" si="3"/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0</v>
      </c>
      <c r="D31" s="47">
        <f>SUM(D32:D40)</f>
        <v>11014698.78</v>
      </c>
      <c r="E31" s="47">
        <f>SUM(E32:E40)</f>
        <v>93847</v>
      </c>
      <c r="F31" s="47">
        <f>SUM(F32:F40)</f>
        <v>93847</v>
      </c>
      <c r="G31" s="47">
        <f aca="true" t="shared" si="5" ref="G31:G40">D31-E31</f>
        <v>10920851.78</v>
      </c>
    </row>
    <row r="32" spans="1:7" ht="12.75">
      <c r="A32" s="6" t="s">
        <v>30</v>
      </c>
      <c r="B32" s="48"/>
      <c r="C32" s="48"/>
      <c r="D32" s="48">
        <f aca="true" t="shared" si="6" ref="D32:D40">B32+C32</f>
        <v>0</v>
      </c>
      <c r="E32" s="48"/>
      <c r="F32" s="48"/>
      <c r="G32" s="48">
        <f t="shared" si="5"/>
        <v>0</v>
      </c>
    </row>
    <row r="33" spans="1:7" ht="12.75">
      <c r="A33" s="6" t="s">
        <v>31</v>
      </c>
      <c r="B33" s="48"/>
      <c r="C33" s="48"/>
      <c r="D33" s="48">
        <f t="shared" si="6"/>
        <v>0</v>
      </c>
      <c r="E33" s="48"/>
      <c r="F33" s="48"/>
      <c r="G33" s="48">
        <f t="shared" si="5"/>
        <v>0</v>
      </c>
    </row>
    <row r="34" spans="1:7" ht="12.75">
      <c r="A34" s="6" t="s">
        <v>32</v>
      </c>
      <c r="B34" s="48"/>
      <c r="C34" s="48"/>
      <c r="D34" s="48">
        <f t="shared" si="6"/>
        <v>0</v>
      </c>
      <c r="E34" s="48"/>
      <c r="F34" s="48"/>
      <c r="G34" s="48">
        <f t="shared" si="5"/>
        <v>0</v>
      </c>
    </row>
    <row r="35" spans="1:7" ht="12.75">
      <c r="A35" s="6" t="s">
        <v>33</v>
      </c>
      <c r="B35" s="48"/>
      <c r="C35" s="48"/>
      <c r="D35" s="48">
        <f t="shared" si="6"/>
        <v>0</v>
      </c>
      <c r="E35" s="48"/>
      <c r="F35" s="48"/>
      <c r="G35" s="48">
        <f t="shared" si="5"/>
        <v>0</v>
      </c>
    </row>
    <row r="36" spans="1:7" ht="12.75">
      <c r="A36" s="6" t="s">
        <v>34</v>
      </c>
      <c r="B36" s="48"/>
      <c r="C36" s="48"/>
      <c r="D36" s="48">
        <f t="shared" si="6"/>
        <v>0</v>
      </c>
      <c r="E36" s="48"/>
      <c r="F36" s="48"/>
      <c r="G36" s="48">
        <f t="shared" si="5"/>
        <v>0</v>
      </c>
    </row>
    <row r="37" spans="1:7" ht="12.75">
      <c r="A37" s="6" t="s">
        <v>35</v>
      </c>
      <c r="B37" s="48">
        <v>11014698.78</v>
      </c>
      <c r="C37" s="48">
        <v>0</v>
      </c>
      <c r="D37" s="48">
        <f t="shared" si="6"/>
        <v>11014698.78</v>
      </c>
      <c r="E37" s="48">
        <v>93847</v>
      </c>
      <c r="F37" s="48">
        <v>93847</v>
      </c>
      <c r="G37" s="48">
        <f t="shared" si="5"/>
        <v>10920851.78</v>
      </c>
    </row>
    <row r="38" spans="1:7" ht="12.75">
      <c r="A38" s="6" t="s">
        <v>36</v>
      </c>
      <c r="B38" s="48"/>
      <c r="C38" s="48"/>
      <c r="D38" s="48">
        <f t="shared" si="6"/>
        <v>0</v>
      </c>
      <c r="E38" s="48"/>
      <c r="F38" s="48"/>
      <c r="G38" s="48">
        <f t="shared" si="5"/>
        <v>0</v>
      </c>
    </row>
    <row r="39" spans="1:7" ht="12.75">
      <c r="A39" s="6" t="s">
        <v>37</v>
      </c>
      <c r="B39" s="48"/>
      <c r="C39" s="48"/>
      <c r="D39" s="48">
        <f t="shared" si="6"/>
        <v>0</v>
      </c>
      <c r="E39" s="48"/>
      <c r="F39" s="48"/>
      <c r="G39" s="48">
        <f t="shared" si="5"/>
        <v>0</v>
      </c>
    </row>
    <row r="40" spans="1:7" ht="12.75">
      <c r="A40" s="6" t="s">
        <v>38</v>
      </c>
      <c r="B40" s="48"/>
      <c r="C40" s="48"/>
      <c r="D40" s="48">
        <f t="shared" si="6"/>
        <v>0</v>
      </c>
      <c r="E40" s="48"/>
      <c r="F40" s="48"/>
      <c r="G40" s="48">
        <f t="shared" si="5"/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157794.23</v>
      </c>
      <c r="F42" s="47">
        <f>SUM(F43:F46)</f>
        <v>157794.23</v>
      </c>
      <c r="G42" s="47">
        <f>D42-E42</f>
        <v>191422.48999999996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157794.23</v>
      </c>
      <c r="F46" s="48">
        <v>157794.23</v>
      </c>
      <c r="G46" s="48">
        <f>D46-E46</f>
        <v>191422.48999999996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7904068</v>
      </c>
      <c r="D48" s="47">
        <f>D49+D59+D68+D79</f>
        <v>40969723</v>
      </c>
      <c r="E48" s="47">
        <f>E49+E59+E68+E79</f>
        <v>15440714.14</v>
      </c>
      <c r="F48" s="47">
        <f>F49+F59+F68+F79</f>
        <v>15440714.14</v>
      </c>
      <c r="G48" s="47">
        <f aca="true" t="shared" si="7" ref="G48:G57">D48-E48</f>
        <v>25529008.86</v>
      </c>
    </row>
    <row r="49" spans="1:7" ht="12.75">
      <c r="A49" s="3" t="s">
        <v>12</v>
      </c>
      <c r="B49" s="47">
        <f>SUM(B50:B57)</f>
        <v>18149305</v>
      </c>
      <c r="C49" s="47">
        <f>SUM(C50:C57)</f>
        <v>2145712.6</v>
      </c>
      <c r="D49" s="47">
        <f>SUM(D50:D57)</f>
        <v>20295017.6</v>
      </c>
      <c r="E49" s="47">
        <f>SUM(E50:E57)</f>
        <v>8381927.890000001</v>
      </c>
      <c r="F49" s="47">
        <f>SUM(F50:F57)</f>
        <v>8381927.890000001</v>
      </c>
      <c r="G49" s="47">
        <f t="shared" si="7"/>
        <v>11913089.71</v>
      </c>
    </row>
    <row r="50" spans="1:7" ht="12.75">
      <c r="A50" s="6" t="s">
        <v>13</v>
      </c>
      <c r="B50" s="48"/>
      <c r="C50" s="48"/>
      <c r="D50" s="48">
        <f aca="true" t="shared" si="8" ref="D50:D57">B50+C50</f>
        <v>0</v>
      </c>
      <c r="E50" s="48"/>
      <c r="F50" s="48"/>
      <c r="G50" s="48">
        <f t="shared" si="7"/>
        <v>0</v>
      </c>
    </row>
    <row r="51" spans="1:7" ht="12.75">
      <c r="A51" s="6" t="s">
        <v>14</v>
      </c>
      <c r="B51" s="48"/>
      <c r="C51" s="48"/>
      <c r="D51" s="48">
        <f t="shared" si="8"/>
        <v>0</v>
      </c>
      <c r="E51" s="48"/>
      <c r="F51" s="48"/>
      <c r="G51" s="48">
        <f t="shared" si="7"/>
        <v>0</v>
      </c>
    </row>
    <row r="52" spans="1:7" ht="12.75">
      <c r="A52" s="6" t="s">
        <v>15</v>
      </c>
      <c r="B52" s="48">
        <v>12802538</v>
      </c>
      <c r="C52" s="48">
        <v>2048712.6</v>
      </c>
      <c r="D52" s="48">
        <f t="shared" si="8"/>
        <v>14851250.6</v>
      </c>
      <c r="E52" s="48">
        <v>6403828.83</v>
      </c>
      <c r="F52" s="48">
        <v>6403828.83</v>
      </c>
      <c r="G52" s="48">
        <f t="shared" si="7"/>
        <v>8447421.77</v>
      </c>
    </row>
    <row r="53" spans="1:7" ht="12.75">
      <c r="A53" s="6" t="s">
        <v>16</v>
      </c>
      <c r="B53" s="48"/>
      <c r="C53" s="48"/>
      <c r="D53" s="48">
        <f t="shared" si="8"/>
        <v>0</v>
      </c>
      <c r="E53" s="48"/>
      <c r="F53" s="48"/>
      <c r="G53" s="48">
        <f t="shared" si="7"/>
        <v>0</v>
      </c>
    </row>
    <row r="54" spans="1:7" ht="12.75">
      <c r="A54" s="6" t="s">
        <v>17</v>
      </c>
      <c r="B54" s="48"/>
      <c r="C54" s="48"/>
      <c r="D54" s="48">
        <f t="shared" si="8"/>
        <v>0</v>
      </c>
      <c r="E54" s="48"/>
      <c r="F54" s="48"/>
      <c r="G54" s="48">
        <f t="shared" si="7"/>
        <v>0</v>
      </c>
    </row>
    <row r="55" spans="1:7" ht="12.75">
      <c r="A55" s="6" t="s">
        <v>18</v>
      </c>
      <c r="B55" s="48"/>
      <c r="C55" s="48"/>
      <c r="D55" s="48">
        <f t="shared" si="8"/>
        <v>0</v>
      </c>
      <c r="E55" s="48"/>
      <c r="F55" s="48"/>
      <c r="G55" s="48">
        <f t="shared" si="7"/>
        <v>0</v>
      </c>
    </row>
    <row r="56" spans="1:7" ht="12.75">
      <c r="A56" s="6" t="s">
        <v>19</v>
      </c>
      <c r="B56" s="48">
        <v>4622379</v>
      </c>
      <c r="C56" s="48">
        <v>87000</v>
      </c>
      <c r="D56" s="48">
        <f t="shared" si="8"/>
        <v>4709379</v>
      </c>
      <c r="E56" s="48">
        <v>1776698.16</v>
      </c>
      <c r="F56" s="48">
        <v>1776698.16</v>
      </c>
      <c r="G56" s="48">
        <f t="shared" si="7"/>
        <v>2932680.84</v>
      </c>
    </row>
    <row r="57" spans="1:7" ht="12.75">
      <c r="A57" s="6" t="s">
        <v>20</v>
      </c>
      <c r="B57" s="48">
        <v>724388</v>
      </c>
      <c r="C57" s="48">
        <v>10000</v>
      </c>
      <c r="D57" s="48">
        <f t="shared" si="8"/>
        <v>734388</v>
      </c>
      <c r="E57" s="48">
        <v>201400.9</v>
      </c>
      <c r="F57" s="48">
        <v>201400.9</v>
      </c>
      <c r="G57" s="48">
        <f t="shared" si="7"/>
        <v>532987.1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3764887</v>
      </c>
      <c r="C59" s="47">
        <f>SUM(C60:C66)</f>
        <v>1845755.08</v>
      </c>
      <c r="D59" s="47">
        <f>SUM(D60:D66)</f>
        <v>5610642.08</v>
      </c>
      <c r="E59" s="47">
        <f>SUM(E60:E66)</f>
        <v>3146185.88</v>
      </c>
      <c r="F59" s="47">
        <f>SUM(F60:F66)</f>
        <v>3146185.88</v>
      </c>
      <c r="G59" s="47">
        <f aca="true" t="shared" si="9" ref="G59:G66">D59-E59</f>
        <v>2464456.2</v>
      </c>
    </row>
    <row r="60" spans="1:7" ht="12.75">
      <c r="A60" s="6" t="s">
        <v>22</v>
      </c>
      <c r="B60" s="48"/>
      <c r="C60" s="48"/>
      <c r="D60" s="48">
        <f aca="true" t="shared" si="10" ref="D60:D66">B60+C60</f>
        <v>0</v>
      </c>
      <c r="E60" s="48"/>
      <c r="F60" s="48"/>
      <c r="G60" s="48">
        <f t="shared" si="9"/>
        <v>0</v>
      </c>
    </row>
    <row r="61" spans="1:7" ht="12.75">
      <c r="A61" s="6" t="s">
        <v>23</v>
      </c>
      <c r="B61" s="48">
        <v>0</v>
      </c>
      <c r="C61" s="48">
        <v>1130636.01</v>
      </c>
      <c r="D61" s="48">
        <f t="shared" si="10"/>
        <v>1130636.01</v>
      </c>
      <c r="E61" s="48">
        <v>1127543.52</v>
      </c>
      <c r="F61" s="48">
        <v>1127543.52</v>
      </c>
      <c r="G61" s="48">
        <f t="shared" si="9"/>
        <v>3092.4899999999907</v>
      </c>
    </row>
    <row r="62" spans="1:7" ht="12.75">
      <c r="A62" s="6" t="s">
        <v>24</v>
      </c>
      <c r="B62" s="48"/>
      <c r="C62" s="48"/>
      <c r="D62" s="48">
        <f t="shared" si="10"/>
        <v>0</v>
      </c>
      <c r="E62" s="48"/>
      <c r="F62" s="48"/>
      <c r="G62" s="48">
        <f t="shared" si="9"/>
        <v>0</v>
      </c>
    </row>
    <row r="63" spans="1:7" ht="12.75">
      <c r="A63" s="6" t="s">
        <v>25</v>
      </c>
      <c r="B63" s="48"/>
      <c r="C63" s="48"/>
      <c r="D63" s="48">
        <f t="shared" si="10"/>
        <v>0</v>
      </c>
      <c r="E63" s="48"/>
      <c r="F63" s="48"/>
      <c r="G63" s="48">
        <f t="shared" si="9"/>
        <v>0</v>
      </c>
    </row>
    <row r="64" spans="1:7" ht="12.75">
      <c r="A64" s="6" t="s">
        <v>26</v>
      </c>
      <c r="B64" s="48"/>
      <c r="C64" s="48"/>
      <c r="D64" s="48">
        <f t="shared" si="10"/>
        <v>0</v>
      </c>
      <c r="E64" s="48"/>
      <c r="F64" s="48"/>
      <c r="G64" s="48">
        <f t="shared" si="9"/>
        <v>0</v>
      </c>
    </row>
    <row r="65" spans="1:7" ht="12.75">
      <c r="A65" s="6" t="s">
        <v>27</v>
      </c>
      <c r="B65" s="48">
        <v>3764887</v>
      </c>
      <c r="C65" s="48">
        <v>715119.07</v>
      </c>
      <c r="D65" s="48">
        <f t="shared" si="10"/>
        <v>4480006.07</v>
      </c>
      <c r="E65" s="48">
        <v>2018642.36</v>
      </c>
      <c r="F65" s="48">
        <v>2018642.36</v>
      </c>
      <c r="G65" s="48">
        <f t="shared" si="9"/>
        <v>2461363.71</v>
      </c>
    </row>
    <row r="66" spans="1:7" ht="12.75">
      <c r="A66" s="6" t="s">
        <v>28</v>
      </c>
      <c r="B66" s="48"/>
      <c r="C66" s="48"/>
      <c r="D66" s="48">
        <f t="shared" si="10"/>
        <v>0</v>
      </c>
      <c r="E66" s="48"/>
      <c r="F66" s="48"/>
      <c r="G66" s="48">
        <f t="shared" si="9"/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0</v>
      </c>
      <c r="D68" s="47">
        <f>SUM(D69:D77)</f>
        <v>11151463</v>
      </c>
      <c r="E68" s="47">
        <f>SUM(E69:E77)</f>
        <v>0</v>
      </c>
      <c r="F68" s="47">
        <f>SUM(F69:F77)</f>
        <v>0</v>
      </c>
      <c r="G68" s="47">
        <f aca="true" t="shared" si="11" ref="G68:G77">D68-E68</f>
        <v>11151463</v>
      </c>
    </row>
    <row r="69" spans="1:7" ht="12.75">
      <c r="A69" s="6" t="s">
        <v>30</v>
      </c>
      <c r="B69" s="48"/>
      <c r="C69" s="48"/>
      <c r="D69" s="48">
        <f aca="true" t="shared" si="12" ref="D69:D77">B69+C69</f>
        <v>0</v>
      </c>
      <c r="E69" s="48"/>
      <c r="F69" s="48"/>
      <c r="G69" s="48">
        <f t="shared" si="11"/>
        <v>0</v>
      </c>
    </row>
    <row r="70" spans="1:7" ht="12.75">
      <c r="A70" s="6" t="s">
        <v>31</v>
      </c>
      <c r="B70" s="48"/>
      <c r="C70" s="48"/>
      <c r="D70" s="48">
        <f t="shared" si="12"/>
        <v>0</v>
      </c>
      <c r="E70" s="48"/>
      <c r="F70" s="48"/>
      <c r="G70" s="48">
        <f t="shared" si="11"/>
        <v>0</v>
      </c>
    </row>
    <row r="71" spans="1:7" ht="12.75">
      <c r="A71" s="6" t="s">
        <v>32</v>
      </c>
      <c r="B71" s="48"/>
      <c r="C71" s="48"/>
      <c r="D71" s="48">
        <f t="shared" si="12"/>
        <v>0</v>
      </c>
      <c r="E71" s="48"/>
      <c r="F71" s="48"/>
      <c r="G71" s="48">
        <f t="shared" si="11"/>
        <v>0</v>
      </c>
    </row>
    <row r="72" spans="1:7" ht="12.75">
      <c r="A72" s="6" t="s">
        <v>33</v>
      </c>
      <c r="B72" s="48"/>
      <c r="C72" s="48"/>
      <c r="D72" s="48">
        <f t="shared" si="12"/>
        <v>0</v>
      </c>
      <c r="E72" s="48"/>
      <c r="F72" s="48"/>
      <c r="G72" s="48">
        <f t="shared" si="11"/>
        <v>0</v>
      </c>
    </row>
    <row r="73" spans="1:7" ht="12.75">
      <c r="A73" s="6" t="s">
        <v>34</v>
      </c>
      <c r="B73" s="48"/>
      <c r="C73" s="48"/>
      <c r="D73" s="48">
        <f t="shared" si="12"/>
        <v>0</v>
      </c>
      <c r="E73" s="48"/>
      <c r="F73" s="48"/>
      <c r="G73" s="48">
        <f t="shared" si="11"/>
        <v>0</v>
      </c>
    </row>
    <row r="74" spans="1:7" ht="12.75">
      <c r="A74" s="6" t="s">
        <v>35</v>
      </c>
      <c r="B74" s="48">
        <v>11151463</v>
      </c>
      <c r="C74" s="48">
        <v>0</v>
      </c>
      <c r="D74" s="48">
        <f t="shared" si="12"/>
        <v>11151463</v>
      </c>
      <c r="E74" s="48">
        <v>0</v>
      </c>
      <c r="F74" s="48">
        <v>0</v>
      </c>
      <c r="G74" s="48">
        <f t="shared" si="11"/>
        <v>11151463</v>
      </c>
    </row>
    <row r="75" spans="1:7" ht="12.75">
      <c r="A75" s="6" t="s">
        <v>36</v>
      </c>
      <c r="B75" s="48"/>
      <c r="C75" s="48"/>
      <c r="D75" s="48">
        <f t="shared" si="12"/>
        <v>0</v>
      </c>
      <c r="E75" s="48"/>
      <c r="F75" s="48"/>
      <c r="G75" s="48">
        <f t="shared" si="11"/>
        <v>0</v>
      </c>
    </row>
    <row r="76" spans="1:7" ht="12.75">
      <c r="A76" s="6" t="s">
        <v>37</v>
      </c>
      <c r="B76" s="48"/>
      <c r="C76" s="48"/>
      <c r="D76" s="48">
        <f t="shared" si="12"/>
        <v>0</v>
      </c>
      <c r="E76" s="48"/>
      <c r="F76" s="48"/>
      <c r="G76" s="48">
        <f t="shared" si="11"/>
        <v>0</v>
      </c>
    </row>
    <row r="77" spans="1:7" ht="12.75">
      <c r="A77" s="8" t="s">
        <v>38</v>
      </c>
      <c r="B77" s="49"/>
      <c r="C77" s="49"/>
      <c r="D77" s="49">
        <f t="shared" si="12"/>
        <v>0</v>
      </c>
      <c r="E77" s="49"/>
      <c r="F77" s="49"/>
      <c r="G77" s="49">
        <f t="shared" si="11"/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 aca="true" t="shared" si="13" ref="B85:G85">B11+B48</f>
        <v>80088737.78</v>
      </c>
      <c r="C85" s="47">
        <f t="shared" si="13"/>
        <v>16356020.01</v>
      </c>
      <c r="D85" s="47">
        <f t="shared" si="13"/>
        <v>96444757.78999999</v>
      </c>
      <c r="E85" s="47">
        <f t="shared" si="13"/>
        <v>36722696.3</v>
      </c>
      <c r="F85" s="47">
        <f t="shared" si="13"/>
        <v>36710958.900000006</v>
      </c>
      <c r="G85" s="47">
        <f t="shared" si="13"/>
        <v>59722061.489999995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0" t="s">
        <v>50</v>
      </c>
      <c r="B88" s="100"/>
      <c r="C88" s="100"/>
      <c r="D88" s="100"/>
      <c r="E88" s="100"/>
      <c r="F88" s="100"/>
      <c r="G88" s="100"/>
    </row>
    <row r="89" spans="1:7" ht="18.75" customHeight="1">
      <c r="A89" s="100"/>
      <c r="B89" s="100"/>
      <c r="C89" s="100"/>
      <c r="D89" s="100"/>
      <c r="E89" s="100"/>
      <c r="F89" s="100"/>
      <c r="G89" s="100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1" t="s">
        <v>51</v>
      </c>
      <c r="B91" s="101"/>
      <c r="C91" s="101"/>
      <c r="D91" s="101"/>
      <c r="E91" s="101"/>
      <c r="F91" s="101"/>
      <c r="G91" s="101"/>
    </row>
    <row r="92" spans="1:7" ht="25.5" customHeight="1">
      <c r="A92" s="101"/>
      <c r="B92" s="101"/>
      <c r="C92" s="101"/>
      <c r="D92" s="101"/>
      <c r="E92" s="101"/>
      <c r="F92" s="101"/>
      <c r="G92" s="101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1" t="s">
        <v>53</v>
      </c>
      <c r="C95" s="61"/>
      <c r="D95" s="61"/>
      <c r="E95" s="59" t="s">
        <v>54</v>
      </c>
      <c r="F95" s="59"/>
      <c r="G95" s="59"/>
    </row>
    <row r="96" spans="1:7" ht="12.75">
      <c r="A96" s="15" t="s">
        <v>55</v>
      </c>
      <c r="B96" s="60" t="s">
        <v>56</v>
      </c>
      <c r="C96" s="60"/>
      <c r="D96" s="60"/>
      <c r="E96" s="60" t="s">
        <v>57</v>
      </c>
      <c r="F96" s="60"/>
      <c r="G96" s="60"/>
    </row>
  </sheetData>
  <sheetProtection/>
  <mergeCells count="14">
    <mergeCell ref="A88:G89"/>
    <mergeCell ref="A91:G92"/>
    <mergeCell ref="B95:D95"/>
    <mergeCell ref="E95:G95"/>
    <mergeCell ref="B96:D96"/>
    <mergeCell ref="E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132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105" t="s">
        <v>4</v>
      </c>
      <c r="C7" s="106"/>
      <c r="D7" s="106"/>
      <c r="E7" s="106"/>
      <c r="F7" s="107"/>
      <c r="G7" s="102" t="s">
        <v>5</v>
      </c>
    </row>
    <row r="8" spans="1:7" ht="15.75" customHeight="1" thickBot="1">
      <c r="A8" s="83"/>
      <c r="B8" s="108"/>
      <c r="C8" s="109"/>
      <c r="D8" s="109"/>
      <c r="E8" s="109"/>
      <c r="F8" s="110"/>
      <c r="G8" s="103"/>
    </row>
    <row r="9" spans="1:7" ht="26.25" thickBot="1">
      <c r="A9" s="84"/>
      <c r="B9" s="52" t="s">
        <v>6</v>
      </c>
      <c r="C9" s="58" t="s">
        <v>7</v>
      </c>
      <c r="D9" s="58" t="s">
        <v>8</v>
      </c>
      <c r="E9" s="58" t="s">
        <v>9</v>
      </c>
      <c r="F9" s="58" t="s">
        <v>10</v>
      </c>
      <c r="G9" s="104"/>
    </row>
    <row r="10" spans="1:7" ht="12.75">
      <c r="A10" s="2"/>
      <c r="B10" s="50"/>
      <c r="C10" s="50"/>
      <c r="D10" s="50"/>
      <c r="E10" s="50"/>
      <c r="F10" s="50"/>
      <c r="G10" s="50"/>
    </row>
    <row r="11" spans="1:7" ht="12.75">
      <c r="A11" s="3" t="s">
        <v>11</v>
      </c>
      <c r="B11" s="47">
        <f aca="true" t="shared" si="0" ref="B11:G11">B12+B22+B31+B42</f>
        <v>47023082.78</v>
      </c>
      <c r="C11" s="47">
        <f t="shared" si="0"/>
        <v>14244191.01</v>
      </c>
      <c r="D11" s="47">
        <f t="shared" si="0"/>
        <v>61267273.79</v>
      </c>
      <c r="E11" s="47">
        <f t="shared" si="0"/>
        <v>35475000.70999999</v>
      </c>
      <c r="F11" s="47">
        <f t="shared" si="0"/>
        <v>35474010.70999999</v>
      </c>
      <c r="G11" s="47">
        <f t="shared" si="0"/>
        <v>25792273.08</v>
      </c>
    </row>
    <row r="12" spans="1:7" ht="12.75">
      <c r="A12" s="3" t="s">
        <v>12</v>
      </c>
      <c r="B12" s="47">
        <f>SUM(B13:B20)</f>
        <v>28460376</v>
      </c>
      <c r="C12" s="47">
        <f>SUM(C13:C20)</f>
        <v>7764116.9</v>
      </c>
      <c r="D12" s="47">
        <f>SUM(D13:D20)</f>
        <v>36224492.9</v>
      </c>
      <c r="E12" s="47">
        <f>SUM(E13:E20)</f>
        <v>22827099.549999997</v>
      </c>
      <c r="F12" s="47">
        <f>SUM(F13:F20)</f>
        <v>22826109.549999997</v>
      </c>
      <c r="G12" s="47">
        <f aca="true" t="shared" si="1" ref="G12:G20">D12-E12</f>
        <v>13397393.350000001</v>
      </c>
    </row>
    <row r="13" spans="1:7" ht="12.75">
      <c r="A13" s="6" t="s">
        <v>13</v>
      </c>
      <c r="B13" s="48"/>
      <c r="C13" s="48"/>
      <c r="D13" s="48">
        <f aca="true" t="shared" si="2" ref="D13:D20">B13+C13</f>
        <v>0</v>
      </c>
      <c r="E13" s="48"/>
      <c r="F13" s="48"/>
      <c r="G13" s="48">
        <f t="shared" si="1"/>
        <v>0</v>
      </c>
    </row>
    <row r="14" spans="1:7" ht="12.75">
      <c r="A14" s="6" t="s">
        <v>14</v>
      </c>
      <c r="B14" s="48">
        <v>168330</v>
      </c>
      <c r="C14" s="48">
        <v>9381</v>
      </c>
      <c r="D14" s="48">
        <f t="shared" si="2"/>
        <v>177711</v>
      </c>
      <c r="E14" s="48">
        <v>124069</v>
      </c>
      <c r="F14" s="48">
        <v>124069</v>
      </c>
      <c r="G14" s="48">
        <f t="shared" si="1"/>
        <v>53642</v>
      </c>
    </row>
    <row r="15" spans="1:7" ht="12.75">
      <c r="A15" s="6" t="s">
        <v>15</v>
      </c>
      <c r="B15" s="48">
        <v>26513534</v>
      </c>
      <c r="C15" s="48">
        <v>4331358.5</v>
      </c>
      <c r="D15" s="48">
        <f t="shared" si="2"/>
        <v>30844892.5</v>
      </c>
      <c r="E15" s="48">
        <v>18696085.15</v>
      </c>
      <c r="F15" s="48">
        <v>18695095.15</v>
      </c>
      <c r="G15" s="48">
        <f t="shared" si="1"/>
        <v>12148807.350000001</v>
      </c>
    </row>
    <row r="16" spans="1:7" ht="12.75">
      <c r="A16" s="6" t="s">
        <v>16</v>
      </c>
      <c r="B16" s="48"/>
      <c r="C16" s="48"/>
      <c r="D16" s="48">
        <f t="shared" si="2"/>
        <v>0</v>
      </c>
      <c r="E16" s="48"/>
      <c r="F16" s="48"/>
      <c r="G16" s="48">
        <f t="shared" si="1"/>
        <v>0</v>
      </c>
    </row>
    <row r="17" spans="1:7" ht="12.75">
      <c r="A17" s="6" t="s">
        <v>17</v>
      </c>
      <c r="B17" s="48">
        <v>1524425</v>
      </c>
      <c r="C17" s="48">
        <v>55000</v>
      </c>
      <c r="D17" s="48">
        <f t="shared" si="2"/>
        <v>1579425</v>
      </c>
      <c r="E17" s="48">
        <v>1033649</v>
      </c>
      <c r="F17" s="48">
        <v>1033649</v>
      </c>
      <c r="G17" s="48">
        <f t="shared" si="1"/>
        <v>545776</v>
      </c>
    </row>
    <row r="18" spans="1:7" ht="12.75">
      <c r="A18" s="6" t="s">
        <v>18</v>
      </c>
      <c r="B18" s="48"/>
      <c r="C18" s="48"/>
      <c r="D18" s="48">
        <f t="shared" si="2"/>
        <v>0</v>
      </c>
      <c r="E18" s="48"/>
      <c r="F18" s="48"/>
      <c r="G18" s="48">
        <f t="shared" si="1"/>
        <v>0</v>
      </c>
    </row>
    <row r="19" spans="1:7" ht="12.75">
      <c r="A19" s="6" t="s">
        <v>19</v>
      </c>
      <c r="B19" s="48">
        <v>0</v>
      </c>
      <c r="C19" s="48">
        <v>1445460.04</v>
      </c>
      <c r="D19" s="48">
        <f t="shared" si="2"/>
        <v>1445460.04</v>
      </c>
      <c r="E19" s="48">
        <v>970792.24</v>
      </c>
      <c r="F19" s="48">
        <v>970792.24</v>
      </c>
      <c r="G19" s="48">
        <f t="shared" si="1"/>
        <v>474667.80000000005</v>
      </c>
    </row>
    <row r="20" spans="1:7" ht="12.75">
      <c r="A20" s="6" t="s">
        <v>20</v>
      </c>
      <c r="B20" s="48">
        <v>254087</v>
      </c>
      <c r="C20" s="48">
        <v>1922917.36</v>
      </c>
      <c r="D20" s="48">
        <f t="shared" si="2"/>
        <v>2177004.3600000003</v>
      </c>
      <c r="E20" s="48">
        <v>2002504.16</v>
      </c>
      <c r="F20" s="48">
        <v>2002504.16</v>
      </c>
      <c r="G20" s="48">
        <f t="shared" si="1"/>
        <v>174500.20000000042</v>
      </c>
    </row>
    <row r="21" spans="1:7" ht="12.75">
      <c r="A21" s="4"/>
      <c r="B21" s="48"/>
      <c r="C21" s="48"/>
      <c r="D21" s="48"/>
      <c r="E21" s="48"/>
      <c r="F21" s="48"/>
      <c r="G21" s="48"/>
    </row>
    <row r="22" spans="1:7" ht="12.75">
      <c r="A22" s="3" t="s">
        <v>21</v>
      </c>
      <c r="B22" s="47">
        <f>SUM(B23:B29)</f>
        <v>7548008</v>
      </c>
      <c r="C22" s="47">
        <f>SUM(C23:C29)</f>
        <v>4313737.39</v>
      </c>
      <c r="D22" s="47">
        <f>SUM(D23:D29)</f>
        <v>11861745.389999999</v>
      </c>
      <c r="E22" s="47">
        <f>SUM(E23:E29)</f>
        <v>8224789.92</v>
      </c>
      <c r="F22" s="47">
        <f>SUM(F23:F29)</f>
        <v>8224789.92</v>
      </c>
      <c r="G22" s="47">
        <f aca="true" t="shared" si="3" ref="G22:G29">D22-E22</f>
        <v>3636955.469999999</v>
      </c>
    </row>
    <row r="23" spans="1:7" ht="12.75">
      <c r="A23" s="6" t="s">
        <v>22</v>
      </c>
      <c r="B23" s="48"/>
      <c r="C23" s="48"/>
      <c r="D23" s="48">
        <f aca="true" t="shared" si="4" ref="D23:D29">B23+C23</f>
        <v>0</v>
      </c>
      <c r="E23" s="48"/>
      <c r="F23" s="48"/>
      <c r="G23" s="48">
        <f t="shared" si="3"/>
        <v>0</v>
      </c>
    </row>
    <row r="24" spans="1:7" ht="12.75">
      <c r="A24" s="6" t="s">
        <v>23</v>
      </c>
      <c r="B24" s="48">
        <v>3655785</v>
      </c>
      <c r="C24" s="48">
        <v>4097344.94</v>
      </c>
      <c r="D24" s="48">
        <f t="shared" si="4"/>
        <v>7753129.9399999995</v>
      </c>
      <c r="E24" s="48">
        <v>5741864.47</v>
      </c>
      <c r="F24" s="48">
        <v>5741864.47</v>
      </c>
      <c r="G24" s="48">
        <f t="shared" si="3"/>
        <v>2011265.4699999997</v>
      </c>
    </row>
    <row r="25" spans="1:7" ht="12.75">
      <c r="A25" s="6" t="s">
        <v>24</v>
      </c>
      <c r="B25" s="48"/>
      <c r="C25" s="48"/>
      <c r="D25" s="48">
        <f t="shared" si="4"/>
        <v>0</v>
      </c>
      <c r="E25" s="48"/>
      <c r="F25" s="48"/>
      <c r="G25" s="48">
        <f t="shared" si="3"/>
        <v>0</v>
      </c>
    </row>
    <row r="26" spans="1:7" ht="12.75">
      <c r="A26" s="6" t="s">
        <v>25</v>
      </c>
      <c r="B26" s="48">
        <v>396361</v>
      </c>
      <c r="C26" s="48">
        <v>0</v>
      </c>
      <c r="D26" s="48">
        <f t="shared" si="4"/>
        <v>396361</v>
      </c>
      <c r="E26" s="48">
        <v>182107</v>
      </c>
      <c r="F26" s="48">
        <v>182107</v>
      </c>
      <c r="G26" s="48">
        <f t="shared" si="3"/>
        <v>214254</v>
      </c>
    </row>
    <row r="27" spans="1:7" ht="12.75">
      <c r="A27" s="6" t="s">
        <v>26</v>
      </c>
      <c r="B27" s="48">
        <v>670728</v>
      </c>
      <c r="C27" s="48">
        <v>216392.45</v>
      </c>
      <c r="D27" s="48">
        <f t="shared" si="4"/>
        <v>887120.45</v>
      </c>
      <c r="E27" s="48">
        <v>623925.45</v>
      </c>
      <c r="F27" s="48">
        <v>623925.45</v>
      </c>
      <c r="G27" s="48">
        <f t="shared" si="3"/>
        <v>263195</v>
      </c>
    </row>
    <row r="28" spans="1:7" ht="12.75">
      <c r="A28" s="6" t="s">
        <v>27</v>
      </c>
      <c r="B28" s="48">
        <v>2825134</v>
      </c>
      <c r="C28" s="48">
        <v>0</v>
      </c>
      <c r="D28" s="48">
        <f t="shared" si="4"/>
        <v>2825134</v>
      </c>
      <c r="E28" s="48">
        <v>1676893</v>
      </c>
      <c r="F28" s="48">
        <v>1676893</v>
      </c>
      <c r="G28" s="48">
        <f t="shared" si="3"/>
        <v>1148241</v>
      </c>
    </row>
    <row r="29" spans="1:7" ht="12.75">
      <c r="A29" s="6" t="s">
        <v>28</v>
      </c>
      <c r="B29" s="48"/>
      <c r="C29" s="48"/>
      <c r="D29" s="48">
        <f t="shared" si="4"/>
        <v>0</v>
      </c>
      <c r="E29" s="48"/>
      <c r="F29" s="48"/>
      <c r="G29" s="48">
        <f t="shared" si="3"/>
        <v>0</v>
      </c>
    </row>
    <row r="30" spans="1:7" ht="12.75">
      <c r="A30" s="4"/>
      <c r="B30" s="48"/>
      <c r="C30" s="48"/>
      <c r="D30" s="48"/>
      <c r="E30" s="48"/>
      <c r="F30" s="48"/>
      <c r="G30" s="48"/>
    </row>
    <row r="31" spans="1:7" ht="12.75">
      <c r="A31" s="3" t="s">
        <v>29</v>
      </c>
      <c r="B31" s="47">
        <f>SUM(B32:B40)</f>
        <v>11014698.78</v>
      </c>
      <c r="C31" s="47">
        <f>SUM(C32:C40)</f>
        <v>1817120</v>
      </c>
      <c r="D31" s="47">
        <f>SUM(D32:D40)</f>
        <v>12831818.78</v>
      </c>
      <c r="E31" s="47">
        <f>SUM(E32:E40)</f>
        <v>4252180.83</v>
      </c>
      <c r="F31" s="47">
        <f>SUM(F32:F40)</f>
        <v>4252180.83</v>
      </c>
      <c r="G31" s="47">
        <f aca="true" t="shared" si="5" ref="G31:G40">D31-E31</f>
        <v>8579637.95</v>
      </c>
    </row>
    <row r="32" spans="1:7" ht="12.75">
      <c r="A32" s="6" t="s">
        <v>30</v>
      </c>
      <c r="B32" s="48"/>
      <c r="C32" s="48"/>
      <c r="D32" s="48">
        <f aca="true" t="shared" si="6" ref="D32:D40">B32+C32</f>
        <v>0</v>
      </c>
      <c r="E32" s="48"/>
      <c r="F32" s="48"/>
      <c r="G32" s="48">
        <f t="shared" si="5"/>
        <v>0</v>
      </c>
    </row>
    <row r="33" spans="1:7" ht="12.75">
      <c r="A33" s="6" t="s">
        <v>31</v>
      </c>
      <c r="B33" s="48"/>
      <c r="C33" s="48"/>
      <c r="D33" s="48">
        <f t="shared" si="6"/>
        <v>0</v>
      </c>
      <c r="E33" s="48"/>
      <c r="F33" s="48"/>
      <c r="G33" s="48">
        <f t="shared" si="5"/>
        <v>0</v>
      </c>
    </row>
    <row r="34" spans="1:7" ht="12.75">
      <c r="A34" s="6" t="s">
        <v>32</v>
      </c>
      <c r="B34" s="48"/>
      <c r="C34" s="48"/>
      <c r="D34" s="48">
        <f t="shared" si="6"/>
        <v>0</v>
      </c>
      <c r="E34" s="48"/>
      <c r="F34" s="48"/>
      <c r="G34" s="48">
        <f t="shared" si="5"/>
        <v>0</v>
      </c>
    </row>
    <row r="35" spans="1:7" ht="12.75">
      <c r="A35" s="6" t="s">
        <v>33</v>
      </c>
      <c r="B35" s="48"/>
      <c r="C35" s="48"/>
      <c r="D35" s="48">
        <f t="shared" si="6"/>
        <v>0</v>
      </c>
      <c r="E35" s="48"/>
      <c r="F35" s="48"/>
      <c r="G35" s="48">
        <f t="shared" si="5"/>
        <v>0</v>
      </c>
    </row>
    <row r="36" spans="1:7" ht="12.75">
      <c r="A36" s="6" t="s">
        <v>34</v>
      </c>
      <c r="B36" s="48"/>
      <c r="C36" s="48"/>
      <c r="D36" s="48">
        <f t="shared" si="6"/>
        <v>0</v>
      </c>
      <c r="E36" s="48"/>
      <c r="F36" s="48"/>
      <c r="G36" s="48">
        <f t="shared" si="5"/>
        <v>0</v>
      </c>
    </row>
    <row r="37" spans="1:7" ht="12.75">
      <c r="A37" s="6" t="s">
        <v>35</v>
      </c>
      <c r="B37" s="48">
        <v>11014698.78</v>
      </c>
      <c r="C37" s="48">
        <v>1817120</v>
      </c>
      <c r="D37" s="48">
        <f t="shared" si="6"/>
        <v>12831818.78</v>
      </c>
      <c r="E37" s="48">
        <v>4252180.83</v>
      </c>
      <c r="F37" s="48">
        <v>4252180.83</v>
      </c>
      <c r="G37" s="48">
        <f t="shared" si="5"/>
        <v>8579637.95</v>
      </c>
    </row>
    <row r="38" spans="1:7" ht="12.75">
      <c r="A38" s="6" t="s">
        <v>36</v>
      </c>
      <c r="B38" s="48"/>
      <c r="C38" s="48"/>
      <c r="D38" s="48">
        <f t="shared" si="6"/>
        <v>0</v>
      </c>
      <c r="E38" s="48"/>
      <c r="F38" s="48"/>
      <c r="G38" s="48">
        <f t="shared" si="5"/>
        <v>0</v>
      </c>
    </row>
    <row r="39" spans="1:7" ht="12.75">
      <c r="A39" s="6" t="s">
        <v>37</v>
      </c>
      <c r="B39" s="48"/>
      <c r="C39" s="48"/>
      <c r="D39" s="48">
        <f t="shared" si="6"/>
        <v>0</v>
      </c>
      <c r="E39" s="48"/>
      <c r="F39" s="48"/>
      <c r="G39" s="48">
        <f t="shared" si="5"/>
        <v>0</v>
      </c>
    </row>
    <row r="40" spans="1:7" ht="12.75">
      <c r="A40" s="6" t="s">
        <v>38</v>
      </c>
      <c r="B40" s="48"/>
      <c r="C40" s="48"/>
      <c r="D40" s="48">
        <f t="shared" si="6"/>
        <v>0</v>
      </c>
      <c r="E40" s="48"/>
      <c r="F40" s="48"/>
      <c r="G40" s="48">
        <f t="shared" si="5"/>
        <v>0</v>
      </c>
    </row>
    <row r="41" spans="1:7" ht="12.75">
      <c r="A41" s="4"/>
      <c r="B41" s="48"/>
      <c r="C41" s="48"/>
      <c r="D41" s="48"/>
      <c r="E41" s="48"/>
      <c r="F41" s="48"/>
      <c r="G41" s="48"/>
    </row>
    <row r="42" spans="1:7" ht="12.75">
      <c r="A42" s="3" t="s">
        <v>39</v>
      </c>
      <c r="B42" s="47">
        <f>SUM(B43:B46)</f>
        <v>0</v>
      </c>
      <c r="C42" s="47">
        <f>SUM(C43:C46)</f>
        <v>349216.72</v>
      </c>
      <c r="D42" s="47">
        <f>SUM(D43:D46)</f>
        <v>349216.72</v>
      </c>
      <c r="E42" s="47">
        <f>SUM(E43:E46)</f>
        <v>170930.41</v>
      </c>
      <c r="F42" s="47">
        <f>SUM(F43:F46)</f>
        <v>170930.41</v>
      </c>
      <c r="G42" s="47">
        <f>D42-E42</f>
        <v>178286.30999999997</v>
      </c>
    </row>
    <row r="43" spans="1:7" ht="12.75">
      <c r="A43" s="6" t="s">
        <v>40</v>
      </c>
      <c r="B43" s="48"/>
      <c r="C43" s="48"/>
      <c r="D43" s="48">
        <f>B43+C43</f>
        <v>0</v>
      </c>
      <c r="E43" s="48"/>
      <c r="F43" s="48"/>
      <c r="G43" s="48">
        <f>D43-E43</f>
        <v>0</v>
      </c>
    </row>
    <row r="44" spans="1:7" ht="25.5">
      <c r="A44" s="7" t="s">
        <v>41</v>
      </c>
      <c r="B44" s="48"/>
      <c r="C44" s="48"/>
      <c r="D44" s="48">
        <f>B44+C44</f>
        <v>0</v>
      </c>
      <c r="E44" s="48"/>
      <c r="F44" s="48"/>
      <c r="G44" s="48">
        <f>D44-E44</f>
        <v>0</v>
      </c>
    </row>
    <row r="45" spans="1:7" ht="12.75">
      <c r="A45" s="6" t="s">
        <v>42</v>
      </c>
      <c r="B45" s="48"/>
      <c r="C45" s="48"/>
      <c r="D45" s="48">
        <f>B45+C45</f>
        <v>0</v>
      </c>
      <c r="E45" s="48"/>
      <c r="F45" s="48"/>
      <c r="G45" s="48">
        <f>D45-E45</f>
        <v>0</v>
      </c>
    </row>
    <row r="46" spans="1:7" ht="12.75">
      <c r="A46" s="6" t="s">
        <v>43</v>
      </c>
      <c r="B46" s="48">
        <v>0</v>
      </c>
      <c r="C46" s="48">
        <v>349216.72</v>
      </c>
      <c r="D46" s="48">
        <f>B46+C46</f>
        <v>349216.72</v>
      </c>
      <c r="E46" s="48">
        <v>170930.41</v>
      </c>
      <c r="F46" s="48">
        <v>170930.41</v>
      </c>
      <c r="G46" s="48">
        <f>D46-E46</f>
        <v>178286.30999999997</v>
      </c>
    </row>
    <row r="47" spans="1:7" ht="12.75">
      <c r="A47" s="4"/>
      <c r="B47" s="48"/>
      <c r="C47" s="48"/>
      <c r="D47" s="48"/>
      <c r="E47" s="48"/>
      <c r="F47" s="48"/>
      <c r="G47" s="48"/>
    </row>
    <row r="48" spans="1:7" ht="12.75">
      <c r="A48" s="3" t="s">
        <v>44</v>
      </c>
      <c r="B48" s="47">
        <f>B49+B59+B68+B79</f>
        <v>33065655</v>
      </c>
      <c r="C48" s="47">
        <f>C49+C59+C68+C79</f>
        <v>8867571.4</v>
      </c>
      <c r="D48" s="47">
        <f>D49+D59+D68+D79</f>
        <v>41933226.4</v>
      </c>
      <c r="E48" s="47">
        <f>E49+E59+E68+E79</f>
        <v>21128529</v>
      </c>
      <c r="F48" s="47">
        <f>F49+F59+F68+F79</f>
        <v>21128529</v>
      </c>
      <c r="G48" s="47">
        <f aca="true" t="shared" si="7" ref="G48:G57">D48-E48</f>
        <v>20804697.4</v>
      </c>
    </row>
    <row r="49" spans="1:7" ht="12.75">
      <c r="A49" s="3" t="s">
        <v>12</v>
      </c>
      <c r="B49" s="47">
        <f>SUM(B50:B57)</f>
        <v>18149305</v>
      </c>
      <c r="C49" s="47">
        <f>SUM(C50:C57)</f>
        <v>3119216</v>
      </c>
      <c r="D49" s="47">
        <f>SUM(D50:D57)</f>
        <v>21268521</v>
      </c>
      <c r="E49" s="47">
        <f>SUM(E50:E57)</f>
        <v>13430363.04</v>
      </c>
      <c r="F49" s="47">
        <f>SUM(F50:F57)</f>
        <v>13430363.04</v>
      </c>
      <c r="G49" s="47">
        <f t="shared" si="7"/>
        <v>7838157.960000001</v>
      </c>
    </row>
    <row r="50" spans="1:7" ht="12.75">
      <c r="A50" s="6" t="s">
        <v>13</v>
      </c>
      <c r="B50" s="48"/>
      <c r="C50" s="48"/>
      <c r="D50" s="48">
        <f aca="true" t="shared" si="8" ref="D50:D57">B50+C50</f>
        <v>0</v>
      </c>
      <c r="E50" s="48"/>
      <c r="F50" s="48"/>
      <c r="G50" s="48">
        <f t="shared" si="7"/>
        <v>0</v>
      </c>
    </row>
    <row r="51" spans="1:7" ht="12.75">
      <c r="A51" s="6" t="s">
        <v>14</v>
      </c>
      <c r="B51" s="48"/>
      <c r="C51" s="48"/>
      <c r="D51" s="48">
        <f t="shared" si="8"/>
        <v>0</v>
      </c>
      <c r="E51" s="48"/>
      <c r="F51" s="48"/>
      <c r="G51" s="48">
        <f t="shared" si="7"/>
        <v>0</v>
      </c>
    </row>
    <row r="52" spans="1:7" ht="12.75">
      <c r="A52" s="6" t="s">
        <v>15</v>
      </c>
      <c r="B52" s="48">
        <v>12802538</v>
      </c>
      <c r="C52" s="48">
        <v>3109216</v>
      </c>
      <c r="D52" s="48">
        <f t="shared" si="8"/>
        <v>15911754</v>
      </c>
      <c r="E52" s="48">
        <v>10605810.04</v>
      </c>
      <c r="F52" s="48">
        <v>10605810.04</v>
      </c>
      <c r="G52" s="48">
        <f t="shared" si="7"/>
        <v>5305943.960000001</v>
      </c>
    </row>
    <row r="53" spans="1:7" ht="12.75">
      <c r="A53" s="6" t="s">
        <v>16</v>
      </c>
      <c r="B53" s="48"/>
      <c r="C53" s="48"/>
      <c r="D53" s="48">
        <f t="shared" si="8"/>
        <v>0</v>
      </c>
      <c r="E53" s="48"/>
      <c r="F53" s="48"/>
      <c r="G53" s="48">
        <f t="shared" si="7"/>
        <v>0</v>
      </c>
    </row>
    <row r="54" spans="1:7" ht="12.75">
      <c r="A54" s="6" t="s">
        <v>17</v>
      </c>
      <c r="B54" s="48"/>
      <c r="C54" s="48"/>
      <c r="D54" s="48">
        <f t="shared" si="8"/>
        <v>0</v>
      </c>
      <c r="E54" s="48"/>
      <c r="F54" s="48"/>
      <c r="G54" s="48">
        <f t="shared" si="7"/>
        <v>0</v>
      </c>
    </row>
    <row r="55" spans="1:7" ht="12.75">
      <c r="A55" s="6" t="s">
        <v>18</v>
      </c>
      <c r="B55" s="48"/>
      <c r="C55" s="48"/>
      <c r="D55" s="48">
        <f t="shared" si="8"/>
        <v>0</v>
      </c>
      <c r="E55" s="48"/>
      <c r="F55" s="48"/>
      <c r="G55" s="48">
        <f t="shared" si="7"/>
        <v>0</v>
      </c>
    </row>
    <row r="56" spans="1:7" ht="12.75">
      <c r="A56" s="6" t="s">
        <v>19</v>
      </c>
      <c r="B56" s="48">
        <v>4622379</v>
      </c>
      <c r="C56" s="48">
        <v>0</v>
      </c>
      <c r="D56" s="48">
        <f t="shared" si="8"/>
        <v>4622379</v>
      </c>
      <c r="E56" s="48">
        <v>2545164</v>
      </c>
      <c r="F56" s="48">
        <v>2545164</v>
      </c>
      <c r="G56" s="48">
        <f t="shared" si="7"/>
        <v>2077215</v>
      </c>
    </row>
    <row r="57" spans="1:7" ht="12.75">
      <c r="A57" s="6" t="s">
        <v>20</v>
      </c>
      <c r="B57" s="48">
        <v>724388</v>
      </c>
      <c r="C57" s="48">
        <v>10000</v>
      </c>
      <c r="D57" s="48">
        <f t="shared" si="8"/>
        <v>734388</v>
      </c>
      <c r="E57" s="48">
        <v>279389</v>
      </c>
      <c r="F57" s="48">
        <v>279389</v>
      </c>
      <c r="G57" s="48">
        <f t="shared" si="7"/>
        <v>454999</v>
      </c>
    </row>
    <row r="58" spans="1:7" ht="12.75">
      <c r="A58" s="4"/>
      <c r="B58" s="48"/>
      <c r="C58" s="48"/>
      <c r="D58" s="48"/>
      <c r="E58" s="48"/>
      <c r="F58" s="48"/>
      <c r="G58" s="48"/>
    </row>
    <row r="59" spans="1:7" ht="12.75">
      <c r="A59" s="3" t="s">
        <v>21</v>
      </c>
      <c r="B59" s="47">
        <f>SUM(B60:B66)</f>
        <v>3764887</v>
      </c>
      <c r="C59" s="47">
        <f>SUM(C60:C66)</f>
        <v>1835755.08</v>
      </c>
      <c r="D59" s="47">
        <f>SUM(D60:D66)</f>
        <v>5600642.08</v>
      </c>
      <c r="E59" s="47">
        <f>SUM(E60:E66)</f>
        <v>3785565.59</v>
      </c>
      <c r="F59" s="47">
        <f>SUM(F60:F66)</f>
        <v>3785565.59</v>
      </c>
      <c r="G59" s="47">
        <f aca="true" t="shared" si="9" ref="G59:G66">D59-E59</f>
        <v>1815076.4900000002</v>
      </c>
    </row>
    <row r="60" spans="1:7" ht="12.75">
      <c r="A60" s="6" t="s">
        <v>22</v>
      </c>
      <c r="B60" s="48"/>
      <c r="C60" s="48"/>
      <c r="D60" s="48">
        <f aca="true" t="shared" si="10" ref="D60:D66">B60+C60</f>
        <v>0</v>
      </c>
      <c r="E60" s="48"/>
      <c r="F60" s="48"/>
      <c r="G60" s="48">
        <f t="shared" si="9"/>
        <v>0</v>
      </c>
    </row>
    <row r="61" spans="1:7" ht="12.75">
      <c r="A61" s="6" t="s">
        <v>23</v>
      </c>
      <c r="B61" s="48">
        <v>0</v>
      </c>
      <c r="C61" s="48">
        <v>1130636.01</v>
      </c>
      <c r="D61" s="48">
        <f t="shared" si="10"/>
        <v>1130636.01</v>
      </c>
      <c r="E61" s="48">
        <v>1127543.52</v>
      </c>
      <c r="F61" s="48">
        <v>1127543.52</v>
      </c>
      <c r="G61" s="48">
        <f t="shared" si="9"/>
        <v>3092.4899999999907</v>
      </c>
    </row>
    <row r="62" spans="1:7" ht="12.75">
      <c r="A62" s="6" t="s">
        <v>24</v>
      </c>
      <c r="B62" s="48"/>
      <c r="C62" s="48"/>
      <c r="D62" s="48">
        <f t="shared" si="10"/>
        <v>0</v>
      </c>
      <c r="E62" s="48"/>
      <c r="F62" s="48"/>
      <c r="G62" s="48">
        <f t="shared" si="9"/>
        <v>0</v>
      </c>
    </row>
    <row r="63" spans="1:7" ht="12.75">
      <c r="A63" s="6" t="s">
        <v>25</v>
      </c>
      <c r="B63" s="48"/>
      <c r="C63" s="48"/>
      <c r="D63" s="48">
        <f t="shared" si="10"/>
        <v>0</v>
      </c>
      <c r="E63" s="48"/>
      <c r="F63" s="48"/>
      <c r="G63" s="48">
        <f t="shared" si="9"/>
        <v>0</v>
      </c>
    </row>
    <row r="64" spans="1:7" ht="12.75">
      <c r="A64" s="6" t="s">
        <v>26</v>
      </c>
      <c r="B64" s="48"/>
      <c r="C64" s="48"/>
      <c r="D64" s="48">
        <f t="shared" si="10"/>
        <v>0</v>
      </c>
      <c r="E64" s="48"/>
      <c r="F64" s="48"/>
      <c r="G64" s="48">
        <f t="shared" si="9"/>
        <v>0</v>
      </c>
    </row>
    <row r="65" spans="1:7" ht="12.75">
      <c r="A65" s="6" t="s">
        <v>27</v>
      </c>
      <c r="B65" s="48">
        <v>3764887</v>
      </c>
      <c r="C65" s="48">
        <v>705119.07</v>
      </c>
      <c r="D65" s="48">
        <f t="shared" si="10"/>
        <v>4470006.07</v>
      </c>
      <c r="E65" s="48">
        <v>2658022.07</v>
      </c>
      <c r="F65" s="48">
        <v>2658022.07</v>
      </c>
      <c r="G65" s="48">
        <f t="shared" si="9"/>
        <v>1811984.0000000005</v>
      </c>
    </row>
    <row r="66" spans="1:7" ht="12.75">
      <c r="A66" s="6" t="s">
        <v>28</v>
      </c>
      <c r="B66" s="48"/>
      <c r="C66" s="48"/>
      <c r="D66" s="48">
        <f t="shared" si="10"/>
        <v>0</v>
      </c>
      <c r="E66" s="48"/>
      <c r="F66" s="48"/>
      <c r="G66" s="48">
        <f t="shared" si="9"/>
        <v>0</v>
      </c>
    </row>
    <row r="67" spans="1:7" ht="12.75">
      <c r="A67" s="4"/>
      <c r="B67" s="48"/>
      <c r="C67" s="48"/>
      <c r="D67" s="48"/>
      <c r="E67" s="48"/>
      <c r="F67" s="48"/>
      <c r="G67" s="48"/>
    </row>
    <row r="68" spans="1:7" ht="12.75">
      <c r="A68" s="3" t="s">
        <v>29</v>
      </c>
      <c r="B68" s="47">
        <f>SUM(B69:B77)</f>
        <v>11151463</v>
      </c>
      <c r="C68" s="47">
        <f>SUM(C69:C77)</f>
        <v>0</v>
      </c>
      <c r="D68" s="47">
        <f>SUM(D69:D77)</f>
        <v>11151463</v>
      </c>
      <c r="E68" s="47">
        <f>SUM(E69:E77)</f>
        <v>0</v>
      </c>
      <c r="F68" s="47">
        <f>SUM(F69:F77)</f>
        <v>0</v>
      </c>
      <c r="G68" s="47">
        <f aca="true" t="shared" si="11" ref="G68:G77">D68-E68</f>
        <v>11151463</v>
      </c>
    </row>
    <row r="69" spans="1:7" ht="12.75">
      <c r="A69" s="6" t="s">
        <v>30</v>
      </c>
      <c r="B69" s="48"/>
      <c r="C69" s="48"/>
      <c r="D69" s="48">
        <f aca="true" t="shared" si="12" ref="D69:D77">B69+C69</f>
        <v>0</v>
      </c>
      <c r="E69" s="48"/>
      <c r="F69" s="48"/>
      <c r="G69" s="48">
        <f t="shared" si="11"/>
        <v>0</v>
      </c>
    </row>
    <row r="70" spans="1:7" ht="12.75">
      <c r="A70" s="6" t="s">
        <v>31</v>
      </c>
      <c r="B70" s="48"/>
      <c r="C70" s="48"/>
      <c r="D70" s="48">
        <f t="shared" si="12"/>
        <v>0</v>
      </c>
      <c r="E70" s="48"/>
      <c r="F70" s="48"/>
      <c r="G70" s="48">
        <f t="shared" si="11"/>
        <v>0</v>
      </c>
    </row>
    <row r="71" spans="1:7" ht="12.75">
      <c r="A71" s="6" t="s">
        <v>32</v>
      </c>
      <c r="B71" s="48"/>
      <c r="C71" s="48"/>
      <c r="D71" s="48">
        <f t="shared" si="12"/>
        <v>0</v>
      </c>
      <c r="E71" s="48"/>
      <c r="F71" s="48"/>
      <c r="G71" s="48">
        <f t="shared" si="11"/>
        <v>0</v>
      </c>
    </row>
    <row r="72" spans="1:7" ht="12.75">
      <c r="A72" s="6" t="s">
        <v>33</v>
      </c>
      <c r="B72" s="48"/>
      <c r="C72" s="48"/>
      <c r="D72" s="48">
        <f t="shared" si="12"/>
        <v>0</v>
      </c>
      <c r="E72" s="48"/>
      <c r="F72" s="48"/>
      <c r="G72" s="48">
        <f t="shared" si="11"/>
        <v>0</v>
      </c>
    </row>
    <row r="73" spans="1:7" ht="12.75">
      <c r="A73" s="6" t="s">
        <v>34</v>
      </c>
      <c r="B73" s="48"/>
      <c r="C73" s="48"/>
      <c r="D73" s="48">
        <f t="shared" si="12"/>
        <v>0</v>
      </c>
      <c r="E73" s="48"/>
      <c r="F73" s="48"/>
      <c r="G73" s="48">
        <f t="shared" si="11"/>
        <v>0</v>
      </c>
    </row>
    <row r="74" spans="1:7" ht="12.75">
      <c r="A74" s="6" t="s">
        <v>35</v>
      </c>
      <c r="B74" s="48">
        <v>11151463</v>
      </c>
      <c r="C74" s="48">
        <v>0</v>
      </c>
      <c r="D74" s="48">
        <f t="shared" si="12"/>
        <v>11151463</v>
      </c>
      <c r="E74" s="48">
        <v>0</v>
      </c>
      <c r="F74" s="48">
        <v>0</v>
      </c>
      <c r="G74" s="48">
        <f t="shared" si="11"/>
        <v>11151463</v>
      </c>
    </row>
    <row r="75" spans="1:7" ht="12.75">
      <c r="A75" s="6" t="s">
        <v>36</v>
      </c>
      <c r="B75" s="48"/>
      <c r="C75" s="48"/>
      <c r="D75" s="48">
        <f t="shared" si="12"/>
        <v>0</v>
      </c>
      <c r="E75" s="48"/>
      <c r="F75" s="48"/>
      <c r="G75" s="48">
        <f t="shared" si="11"/>
        <v>0</v>
      </c>
    </row>
    <row r="76" spans="1:7" ht="12.75">
      <c r="A76" s="6" t="s">
        <v>37</v>
      </c>
      <c r="B76" s="48"/>
      <c r="C76" s="48"/>
      <c r="D76" s="48">
        <f t="shared" si="12"/>
        <v>0</v>
      </c>
      <c r="E76" s="48"/>
      <c r="F76" s="48"/>
      <c r="G76" s="48">
        <f t="shared" si="11"/>
        <v>0</v>
      </c>
    </row>
    <row r="77" spans="1:7" ht="12.75">
      <c r="A77" s="8" t="s">
        <v>38</v>
      </c>
      <c r="B77" s="49"/>
      <c r="C77" s="49"/>
      <c r="D77" s="49">
        <f t="shared" si="12"/>
        <v>0</v>
      </c>
      <c r="E77" s="49"/>
      <c r="F77" s="49"/>
      <c r="G77" s="49">
        <f t="shared" si="11"/>
        <v>0</v>
      </c>
    </row>
    <row r="78" spans="1:7" ht="12.75">
      <c r="A78" s="4"/>
      <c r="B78" s="48"/>
      <c r="C78" s="48"/>
      <c r="D78" s="48"/>
      <c r="E78" s="48"/>
      <c r="F78" s="48"/>
      <c r="G78" s="48"/>
    </row>
    <row r="79" spans="1:7" ht="12.75">
      <c r="A79" s="3" t="s">
        <v>39</v>
      </c>
      <c r="B79" s="47">
        <f>SUM(B80:B83)</f>
        <v>0</v>
      </c>
      <c r="C79" s="47">
        <f>SUM(C80:C83)</f>
        <v>3912600.32</v>
      </c>
      <c r="D79" s="47">
        <f>SUM(D80:D83)</f>
        <v>3912600.32</v>
      </c>
      <c r="E79" s="47">
        <f>SUM(E80:E83)</f>
        <v>3912600.37</v>
      </c>
      <c r="F79" s="47">
        <f>SUM(F80:F83)</f>
        <v>3912600.37</v>
      </c>
      <c r="G79" s="47">
        <f>D79-E79</f>
        <v>-0.05000000027939677</v>
      </c>
    </row>
    <row r="80" spans="1:7" ht="12.75">
      <c r="A80" s="6" t="s">
        <v>40</v>
      </c>
      <c r="B80" s="48"/>
      <c r="C80" s="48"/>
      <c r="D80" s="48">
        <f>B80+C80</f>
        <v>0</v>
      </c>
      <c r="E80" s="48"/>
      <c r="F80" s="48"/>
      <c r="G80" s="48">
        <f>D80-E80</f>
        <v>0</v>
      </c>
    </row>
    <row r="81" spans="1:7" ht="25.5">
      <c r="A81" s="7" t="s">
        <v>41</v>
      </c>
      <c r="B81" s="48"/>
      <c r="C81" s="48"/>
      <c r="D81" s="48">
        <f>B81+C81</f>
        <v>0</v>
      </c>
      <c r="E81" s="48"/>
      <c r="F81" s="48"/>
      <c r="G81" s="48">
        <f>D81-E81</f>
        <v>0</v>
      </c>
    </row>
    <row r="82" spans="1:7" ht="12.75">
      <c r="A82" s="6" t="s">
        <v>42</v>
      </c>
      <c r="B82" s="48"/>
      <c r="C82" s="48"/>
      <c r="D82" s="48">
        <f>B82+C82</f>
        <v>0</v>
      </c>
      <c r="E82" s="48"/>
      <c r="F82" s="48"/>
      <c r="G82" s="48">
        <f>D82-E82</f>
        <v>0</v>
      </c>
    </row>
    <row r="83" spans="1:7" ht="12.75">
      <c r="A83" s="6" t="s">
        <v>43</v>
      </c>
      <c r="B83" s="48">
        <v>0</v>
      </c>
      <c r="C83" s="48">
        <v>3912600.32</v>
      </c>
      <c r="D83" s="48">
        <f>B83+C83</f>
        <v>3912600.32</v>
      </c>
      <c r="E83" s="48">
        <v>3912600.37</v>
      </c>
      <c r="F83" s="48">
        <v>3912600.37</v>
      </c>
      <c r="G83" s="48">
        <f>D83-E83</f>
        <v>-0.05000000027939677</v>
      </c>
    </row>
    <row r="84" spans="1:7" ht="12.75">
      <c r="A84" s="4"/>
      <c r="B84" s="48"/>
      <c r="C84" s="48"/>
      <c r="D84" s="48"/>
      <c r="E84" s="48"/>
      <c r="F84" s="48"/>
      <c r="G84" s="48"/>
    </row>
    <row r="85" spans="1:7" ht="12.75">
      <c r="A85" s="3" t="s">
        <v>45</v>
      </c>
      <c r="B85" s="47">
        <f aca="true" t="shared" si="13" ref="B85:G85">B11+B48</f>
        <v>80088737.78</v>
      </c>
      <c r="C85" s="47">
        <f t="shared" si="13"/>
        <v>23111762.41</v>
      </c>
      <c r="D85" s="47">
        <f t="shared" si="13"/>
        <v>103200500.19</v>
      </c>
      <c r="E85" s="47">
        <f t="shared" si="13"/>
        <v>56603529.70999999</v>
      </c>
      <c r="F85" s="47">
        <f t="shared" si="13"/>
        <v>56602539.70999999</v>
      </c>
      <c r="G85" s="47">
        <f t="shared" si="13"/>
        <v>46596970.48</v>
      </c>
    </row>
    <row r="86" spans="1:7" ht="13.5" thickBot="1">
      <c r="A86" s="5"/>
      <c r="B86" s="46"/>
      <c r="C86" s="46"/>
      <c r="D86" s="46"/>
      <c r="E86" s="46"/>
      <c r="F86" s="46"/>
      <c r="G86" s="46"/>
    </row>
    <row r="88" spans="1:7" ht="12.75">
      <c r="A88" s="100" t="s">
        <v>50</v>
      </c>
      <c r="B88" s="100"/>
      <c r="C88" s="100"/>
      <c r="D88" s="100"/>
      <c r="E88" s="100"/>
      <c r="F88" s="100"/>
      <c r="G88" s="100"/>
    </row>
    <row r="89" spans="1:7" ht="24" customHeight="1">
      <c r="A89" s="100"/>
      <c r="B89" s="100"/>
      <c r="C89" s="100"/>
      <c r="D89" s="100"/>
      <c r="E89" s="100"/>
      <c r="F89" s="100"/>
      <c r="G89" s="100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1" t="s">
        <v>51</v>
      </c>
      <c r="B91" s="101"/>
      <c r="C91" s="101"/>
      <c r="D91" s="101"/>
      <c r="E91" s="101"/>
      <c r="F91" s="101"/>
      <c r="G91" s="101"/>
    </row>
    <row r="92" spans="1:7" ht="33.75" customHeight="1">
      <c r="A92" s="101"/>
      <c r="B92" s="101"/>
      <c r="C92" s="101"/>
      <c r="D92" s="101"/>
      <c r="E92" s="101"/>
      <c r="F92" s="101"/>
      <c r="G92" s="101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1" t="s">
        <v>53</v>
      </c>
      <c r="C95" s="61"/>
      <c r="D95" s="61"/>
      <c r="E95" s="59" t="s">
        <v>54</v>
      </c>
      <c r="F95" s="59"/>
      <c r="G95" s="59"/>
    </row>
    <row r="96" spans="1:7" ht="12.75">
      <c r="A96" s="15" t="s">
        <v>55</v>
      </c>
      <c r="B96" s="60" t="s">
        <v>56</v>
      </c>
      <c r="C96" s="60"/>
      <c r="D96" s="60"/>
      <c r="E96" s="60" t="s">
        <v>57</v>
      </c>
      <c r="F96" s="60"/>
      <c r="G96" s="60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84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48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94" t="s">
        <v>4</v>
      </c>
      <c r="C7" s="95"/>
      <c r="D7" s="95"/>
      <c r="E7" s="95"/>
      <c r="F7" s="96"/>
      <c r="G7" s="85" t="s">
        <v>5</v>
      </c>
    </row>
    <row r="8" spans="1:7" ht="15.75" customHeight="1" thickBot="1">
      <c r="A8" s="83"/>
      <c r="B8" s="97"/>
      <c r="C8" s="98"/>
      <c r="D8" s="98"/>
      <c r="E8" s="98"/>
      <c r="F8" s="99"/>
      <c r="G8" s="86"/>
    </row>
    <row r="9" spans="1:7" ht="26.25" thickBot="1">
      <c r="A9" s="84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87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5065072.71</v>
      </c>
      <c r="F11" s="20">
        <f t="shared" si="0"/>
        <v>3017723.71</v>
      </c>
      <c r="G11" s="20">
        <f t="shared" si="0"/>
        <v>50405581.08</v>
      </c>
    </row>
    <row r="12" spans="1:7" ht="12.75">
      <c r="A12" s="3" t="s">
        <v>12</v>
      </c>
      <c r="B12" s="20">
        <f>SUM(B13:B20)</f>
        <v>28460376</v>
      </c>
      <c r="C12" s="20">
        <f>SUM(C13:C20)</f>
        <v>4451930.34</v>
      </c>
      <c r="D12" s="20">
        <f>SUM(D13:D20)</f>
        <v>32912306.34</v>
      </c>
      <c r="E12" s="20">
        <f>SUM(E13:E20)</f>
        <v>3207622.46</v>
      </c>
      <c r="F12" s="20">
        <f>SUM(F13:F20)</f>
        <v>1766072.46</v>
      </c>
      <c r="G12" s="20">
        <f aca="true" t="shared" si="1" ref="G12:G20">D12-E12</f>
        <v>29704683.88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17261</v>
      </c>
      <c r="F14" s="21">
        <v>4233</v>
      </c>
      <c r="G14" s="21">
        <f t="shared" si="1"/>
        <v>156069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2397309.23</v>
      </c>
      <c r="F15" s="21">
        <v>1166216.23</v>
      </c>
      <c r="G15" s="21">
        <f t="shared" si="1"/>
        <v>25194777.71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0</v>
      </c>
      <c r="D17" s="21">
        <f t="shared" si="2"/>
        <v>1524425</v>
      </c>
      <c r="E17" s="21">
        <v>309619</v>
      </c>
      <c r="F17" s="21">
        <v>137375</v>
      </c>
      <c r="G17" s="21">
        <f t="shared" si="1"/>
        <v>1214806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432731.43</v>
      </c>
      <c r="F19" s="21">
        <v>432731.43</v>
      </c>
      <c r="G19" s="21">
        <f t="shared" si="1"/>
        <v>1012728.6100000001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50701.8</v>
      </c>
      <c r="F20" s="21">
        <v>25516.8</v>
      </c>
      <c r="G20" s="21">
        <f t="shared" si="1"/>
        <v>2126302.5600000005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3646423.95</v>
      </c>
      <c r="D22" s="20">
        <f>SUM(D23:D29)</f>
        <v>11194431.95</v>
      </c>
      <c r="E22" s="20">
        <f>SUM(E23:E29)</f>
        <v>1813646.25</v>
      </c>
      <c r="F22" s="20">
        <f>SUM(F23:F29)</f>
        <v>1229423.25</v>
      </c>
      <c r="G22" s="20">
        <f aca="true" t="shared" si="3" ref="G22:G29">D22-E22</f>
        <v>9380785.7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3430031.5</v>
      </c>
      <c r="D24" s="21">
        <f t="shared" si="4"/>
        <v>7085816.5</v>
      </c>
      <c r="E24" s="21">
        <v>1199880.25</v>
      </c>
      <c r="F24" s="21">
        <v>993495.25</v>
      </c>
      <c r="G24" s="21">
        <f t="shared" si="3"/>
        <v>5885936.25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62395</v>
      </c>
      <c r="F26" s="21">
        <v>25318</v>
      </c>
      <c r="G26" s="21">
        <f t="shared" si="3"/>
        <v>333966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112698</v>
      </c>
      <c r="F27" s="21">
        <v>46293</v>
      </c>
      <c r="G27" s="21">
        <f t="shared" si="3"/>
        <v>774422.45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438673</v>
      </c>
      <c r="F28" s="21">
        <v>164317</v>
      </c>
      <c r="G28" s="21">
        <f t="shared" si="3"/>
        <v>2386461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43804</v>
      </c>
      <c r="F31" s="20">
        <f>SUM(F32:F40)</f>
        <v>22228</v>
      </c>
      <c r="G31" s="20">
        <f aca="true" t="shared" si="5" ref="G31:G40">D31-E31</f>
        <v>10970894.78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43804</v>
      </c>
      <c r="F37" s="21">
        <v>22228</v>
      </c>
      <c r="G37" s="21">
        <f t="shared" si="5"/>
        <v>10970894.78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0</v>
      </c>
      <c r="F42" s="20">
        <f>SUM(F43:F46)</f>
        <v>0</v>
      </c>
      <c r="G42" s="20">
        <f>D42-E42</f>
        <v>349216.72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0</v>
      </c>
      <c r="F46" s="21">
        <v>0</v>
      </c>
      <c r="G46" s="21">
        <f>D46-E46</f>
        <v>349216.72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3538604.84</v>
      </c>
      <c r="F48" s="20">
        <f>F49+F59+F68+F79</f>
        <v>2477239.84</v>
      </c>
      <c r="G48" s="20">
        <f aca="true" t="shared" si="7" ref="G48:G57">D48-E48</f>
        <v>35275405.56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930852</v>
      </c>
      <c r="F49" s="20">
        <f>SUM(F50:F57)</f>
        <v>300848</v>
      </c>
      <c r="G49" s="20">
        <f t="shared" si="7"/>
        <v>17218453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0</v>
      </c>
      <c r="F52" s="21">
        <v>0</v>
      </c>
      <c r="G52" s="21">
        <f t="shared" si="7"/>
        <v>12802538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267416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33432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1373999.26</v>
      </c>
      <c r="F59" s="20">
        <f>SUM(F60:F66)</f>
        <v>942638.26</v>
      </c>
      <c r="G59" s="20">
        <f aca="true" t="shared" si="9" ref="G59:G66">D59-E59</f>
        <v>4226642.82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544371.91</v>
      </c>
      <c r="F61" s="21">
        <v>544371.91</v>
      </c>
      <c r="G61" s="21">
        <f t="shared" si="9"/>
        <v>586264.1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10"/>
        <v>4470006.07</v>
      </c>
      <c r="E65" s="21">
        <v>829627.35</v>
      </c>
      <c r="F65" s="21">
        <v>398266.35</v>
      </c>
      <c r="G65" s="21">
        <f t="shared" si="9"/>
        <v>3640378.72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1233753.58</v>
      </c>
      <c r="F79" s="20">
        <f>SUM(F80:F83)</f>
        <v>1233753.58</v>
      </c>
      <c r="G79" s="20">
        <f>D79-E79</f>
        <v>2678846.7399999998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1233753.58</v>
      </c>
      <c r="F83" s="21">
        <v>1233753.58</v>
      </c>
      <c r="G83" s="21">
        <f>D83-E83</f>
        <v>2678846.7399999998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14195926.41</v>
      </c>
      <c r="D85" s="20">
        <f t="shared" si="13"/>
        <v>94284664.19</v>
      </c>
      <c r="E85" s="20">
        <f t="shared" si="13"/>
        <v>8603677.55</v>
      </c>
      <c r="F85" s="20">
        <f t="shared" si="13"/>
        <v>5494963.55</v>
      </c>
      <c r="G85" s="20">
        <f t="shared" si="13"/>
        <v>85680986.64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100" t="s">
        <v>50</v>
      </c>
      <c r="B88" s="100"/>
      <c r="C88" s="100"/>
      <c r="D88" s="100"/>
      <c r="E88" s="100"/>
      <c r="F88" s="100"/>
      <c r="G88" s="100"/>
    </row>
    <row r="89" spans="1:7" ht="22.5" customHeight="1">
      <c r="A89" s="100"/>
      <c r="B89" s="100"/>
      <c r="C89" s="100"/>
      <c r="D89" s="100"/>
      <c r="E89" s="100"/>
      <c r="F89" s="100"/>
      <c r="G89" s="100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1" t="s">
        <v>51</v>
      </c>
      <c r="B91" s="101"/>
      <c r="C91" s="101"/>
      <c r="D91" s="101"/>
      <c r="E91" s="101"/>
      <c r="F91" s="101"/>
      <c r="G91" s="101"/>
    </row>
    <row r="92" spans="1:7" ht="30" customHeight="1">
      <c r="A92" s="101"/>
      <c r="B92" s="101"/>
      <c r="C92" s="101"/>
      <c r="D92" s="101"/>
      <c r="E92" s="101"/>
      <c r="F92" s="101"/>
      <c r="G92" s="101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 customHeight="1">
      <c r="A95" s="14" t="s">
        <v>52</v>
      </c>
      <c r="B95" s="61" t="s">
        <v>53</v>
      </c>
      <c r="C95" s="61"/>
      <c r="D95" s="61"/>
      <c r="E95" s="59" t="s">
        <v>54</v>
      </c>
      <c r="F95" s="59"/>
      <c r="G95" s="59"/>
    </row>
    <row r="96" spans="1:7" ht="12.75" customHeight="1">
      <c r="A96" s="15" t="s">
        <v>55</v>
      </c>
      <c r="B96" s="60" t="s">
        <v>56</v>
      </c>
      <c r="C96" s="60"/>
      <c r="D96" s="60"/>
      <c r="E96" s="60" t="s">
        <v>57</v>
      </c>
      <c r="F96" s="60"/>
      <c r="G96" s="60"/>
    </row>
  </sheetData>
  <sheetProtection/>
  <mergeCells count="14">
    <mergeCell ref="E95:G95"/>
    <mergeCell ref="E96:G96"/>
    <mergeCell ref="A88:G89"/>
    <mergeCell ref="A91:G92"/>
    <mergeCell ref="B95:D95"/>
    <mergeCell ref="B96:D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5.710937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80" t="s">
        <v>113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61</v>
      </c>
      <c r="V3" s="81"/>
      <c r="W3" s="81"/>
      <c r="X3" s="81"/>
      <c r="Y3" s="81"/>
    </row>
    <row r="4" spans="3:24" ht="12.75" customHeight="1">
      <c r="C4" s="25" t="s">
        <v>62</v>
      </c>
      <c r="D4" s="72" t="s">
        <v>110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26" t="s">
        <v>64</v>
      </c>
      <c r="U4" s="73" t="s">
        <v>111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23.25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4451930.34</v>
      </c>
      <c r="L9" s="69"/>
      <c r="M9" s="69"/>
      <c r="N9" s="69">
        <v>51061611.34</v>
      </c>
      <c r="O9" s="69"/>
      <c r="P9" s="69">
        <v>7103711.44</v>
      </c>
      <c r="Q9" s="69"/>
      <c r="R9" s="69"/>
      <c r="S9" s="69">
        <v>5795543.33</v>
      </c>
      <c r="T9" s="69"/>
      <c r="U9" s="69"/>
      <c r="W9" s="69">
        <v>43957899.9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5000</v>
      </c>
      <c r="L11" s="65"/>
      <c r="M11" s="65"/>
      <c r="N11" s="65">
        <v>173330</v>
      </c>
      <c r="O11" s="65"/>
      <c r="P11" s="65">
        <v>22833</v>
      </c>
      <c r="Q11" s="65"/>
      <c r="R11" s="65"/>
      <c r="S11" s="65">
        <v>11879</v>
      </c>
      <c r="T11" s="65"/>
      <c r="U11" s="65"/>
      <c r="W11" s="65">
        <v>150497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1078552.94</v>
      </c>
      <c r="L12" s="65"/>
      <c r="M12" s="65"/>
      <c r="N12" s="65">
        <v>40394624.94</v>
      </c>
      <c r="O12" s="65"/>
      <c r="P12" s="65">
        <v>4755822.35</v>
      </c>
      <c r="Q12" s="65"/>
      <c r="R12" s="65"/>
      <c r="S12" s="65">
        <v>3916627.24</v>
      </c>
      <c r="T12" s="65"/>
      <c r="U12" s="65"/>
      <c r="W12" s="65">
        <v>35638802.59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0</v>
      </c>
      <c r="L14" s="65"/>
      <c r="M14" s="65"/>
      <c r="N14" s="65">
        <v>1524425</v>
      </c>
      <c r="O14" s="65"/>
      <c r="P14" s="65">
        <v>367333</v>
      </c>
      <c r="Q14" s="65"/>
      <c r="R14" s="65"/>
      <c r="S14" s="65">
        <v>252848</v>
      </c>
      <c r="T14" s="65"/>
      <c r="U14" s="65"/>
      <c r="W14" s="65">
        <v>1157092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1445460.04</v>
      </c>
      <c r="L16" s="65"/>
      <c r="M16" s="65"/>
      <c r="N16" s="65">
        <v>6067839.04</v>
      </c>
      <c r="O16" s="65"/>
      <c r="P16" s="65">
        <v>1800576.29</v>
      </c>
      <c r="Q16" s="65"/>
      <c r="R16" s="65"/>
      <c r="S16" s="65">
        <v>1506066.29</v>
      </c>
      <c r="T16" s="65"/>
      <c r="U16" s="65"/>
      <c r="W16" s="65">
        <v>4267262.75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1922917.36</v>
      </c>
      <c r="L17" s="65"/>
      <c r="M17" s="65"/>
      <c r="N17" s="65">
        <v>2901392.36</v>
      </c>
      <c r="O17" s="65"/>
      <c r="P17" s="65">
        <v>157146.8</v>
      </c>
      <c r="Q17" s="65"/>
      <c r="R17" s="65"/>
      <c r="S17" s="65">
        <v>108122.8</v>
      </c>
      <c r="T17" s="65"/>
      <c r="U17" s="65"/>
      <c r="W17" s="65">
        <v>2744245.56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5482179.03</v>
      </c>
      <c r="L18" s="69"/>
      <c r="M18" s="69"/>
      <c r="N18" s="69">
        <v>16795074.03</v>
      </c>
      <c r="O18" s="69"/>
      <c r="P18" s="69">
        <v>7134712.48</v>
      </c>
      <c r="Q18" s="69"/>
      <c r="R18" s="69"/>
      <c r="S18" s="69">
        <v>6525201.48</v>
      </c>
      <c r="T18" s="69"/>
      <c r="U18" s="69"/>
      <c r="W18" s="69">
        <v>9660361.55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4560667.51</v>
      </c>
      <c r="L20" s="65"/>
      <c r="M20" s="65"/>
      <c r="N20" s="65">
        <v>8216452.51</v>
      </c>
      <c r="O20" s="65"/>
      <c r="P20" s="65">
        <v>4931144.82</v>
      </c>
      <c r="Q20" s="65"/>
      <c r="R20" s="65"/>
      <c r="S20" s="65">
        <v>4791539.82</v>
      </c>
      <c r="T20" s="65"/>
      <c r="U20" s="65"/>
      <c r="W20" s="65">
        <v>3285307.69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12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74754</v>
      </c>
      <c r="Q22" s="65"/>
      <c r="R22" s="65"/>
      <c r="S22" s="65">
        <v>50036</v>
      </c>
      <c r="T22" s="65"/>
      <c r="U22" s="65"/>
      <c r="W22" s="65">
        <v>321607</v>
      </c>
      <c r="X22" s="65"/>
      <c r="Y22" s="65"/>
      <c r="Z22" s="65"/>
    </row>
    <row r="23" spans="1:26" ht="12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242458.51</v>
      </c>
      <c r="Q23" s="65"/>
      <c r="R23" s="65"/>
      <c r="S23" s="65">
        <v>197800.51</v>
      </c>
      <c r="T23" s="65"/>
      <c r="U23" s="65"/>
      <c r="W23" s="65">
        <v>644661.94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705119.07</v>
      </c>
      <c r="L24" s="65"/>
      <c r="M24" s="65"/>
      <c r="N24" s="65">
        <v>7295140.07</v>
      </c>
      <c r="O24" s="65"/>
      <c r="P24" s="65">
        <v>1886355.15</v>
      </c>
      <c r="Q24" s="65"/>
      <c r="R24" s="65"/>
      <c r="S24" s="65">
        <v>1485825.15</v>
      </c>
      <c r="T24" s="65"/>
      <c r="U24" s="65"/>
      <c r="W24" s="65">
        <v>5408784.92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0</v>
      </c>
      <c r="L26" s="69"/>
      <c r="M26" s="69"/>
      <c r="N26" s="69">
        <v>22166161.78</v>
      </c>
      <c r="O26" s="69"/>
      <c r="P26" s="69">
        <v>51296</v>
      </c>
      <c r="Q26" s="69"/>
      <c r="R26" s="69"/>
      <c r="S26" s="69">
        <v>36762</v>
      </c>
      <c r="T26" s="69"/>
      <c r="U26" s="69"/>
      <c r="W26" s="69">
        <v>22114865.78</v>
      </c>
      <c r="X26" s="69"/>
      <c r="Y26" s="69"/>
      <c r="Z26" s="69"/>
    </row>
    <row r="27" spans="1:26" ht="12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0</v>
      </c>
      <c r="L32" s="65"/>
      <c r="M32" s="65"/>
      <c r="N32" s="65">
        <v>22166161.78</v>
      </c>
      <c r="O32" s="65"/>
      <c r="P32" s="65">
        <v>51296</v>
      </c>
      <c r="Q32" s="65"/>
      <c r="R32" s="65"/>
      <c r="S32" s="65">
        <v>36762</v>
      </c>
      <c r="T32" s="65"/>
      <c r="U32" s="65"/>
      <c r="W32" s="65">
        <v>22114865.78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1824232.44</v>
      </c>
      <c r="Q36" s="69"/>
      <c r="R36" s="69"/>
      <c r="S36" s="69">
        <v>1824232.44</v>
      </c>
      <c r="T36" s="69"/>
      <c r="U36" s="69"/>
      <c r="W36" s="69">
        <v>2437584.6</v>
      </c>
      <c r="X36" s="69"/>
      <c r="Y36" s="69"/>
      <c r="Z36" s="69"/>
    </row>
    <row r="37" spans="1:26" ht="12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12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2" customHeight="1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1824232.44</v>
      </c>
      <c r="Q40" s="65"/>
      <c r="R40" s="65"/>
      <c r="S40" s="65">
        <v>1824232.44</v>
      </c>
      <c r="T40" s="65"/>
      <c r="U40" s="65"/>
      <c r="W40" s="65">
        <v>2437584.6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14195926.41</v>
      </c>
      <c r="L41" s="67"/>
      <c r="M41" s="67"/>
      <c r="N41" s="67">
        <v>94284664.19</v>
      </c>
      <c r="O41" s="67"/>
      <c r="P41" s="67">
        <v>16113952.36</v>
      </c>
      <c r="Q41" s="67"/>
      <c r="R41" s="67"/>
      <c r="S41" s="67">
        <v>14181739.25</v>
      </c>
      <c r="T41" s="67"/>
      <c r="U41" s="67"/>
      <c r="W41" s="67">
        <v>78170711.83</v>
      </c>
      <c r="X41" s="67"/>
      <c r="Y41" s="67"/>
      <c r="Z41" s="67"/>
    </row>
    <row r="42" spans="1:26" ht="8.25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4" spans="1:26" ht="15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3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30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1" t="s">
        <v>52</v>
      </c>
      <c r="B50" s="61"/>
      <c r="C50" s="61"/>
      <c r="D50" s="61"/>
      <c r="E50" s="61"/>
      <c r="F50" s="61"/>
      <c r="G50" s="61"/>
      <c r="H50" s="61" t="s">
        <v>53</v>
      </c>
      <c r="I50" s="61"/>
      <c r="J50" s="61"/>
      <c r="K50" s="61"/>
      <c r="L50" s="61"/>
      <c r="M50" s="61"/>
      <c r="N50" s="61"/>
      <c r="O50" s="32"/>
      <c r="P50" s="59" t="s">
        <v>54</v>
      </c>
      <c r="Q50" s="59"/>
      <c r="R50" s="59"/>
      <c r="S50" s="59"/>
      <c r="T50" s="59"/>
      <c r="U50" s="59"/>
      <c r="V50" s="59"/>
      <c r="W50" s="59"/>
      <c r="X50" s="59"/>
      <c r="Y50" s="59"/>
      <c r="Z50" s="32"/>
    </row>
    <row r="51" spans="1:26" ht="15">
      <c r="A51" s="64" t="s">
        <v>55</v>
      </c>
      <c r="B51" s="64"/>
      <c r="C51" s="64"/>
      <c r="D51" s="64"/>
      <c r="E51" s="64"/>
      <c r="F51" s="64"/>
      <c r="G51" s="64"/>
      <c r="H51" s="60" t="s">
        <v>56</v>
      </c>
      <c r="I51" s="60"/>
      <c r="J51" s="60"/>
      <c r="K51" s="60"/>
      <c r="L51" s="60"/>
      <c r="M51" s="60"/>
      <c r="N51" s="60"/>
      <c r="O51" s="32"/>
      <c r="P51" s="60" t="s">
        <v>57</v>
      </c>
      <c r="Q51" s="60"/>
      <c r="R51" s="60"/>
      <c r="S51" s="60"/>
      <c r="T51" s="60"/>
      <c r="U51" s="60"/>
      <c r="V51" s="60"/>
      <c r="W51" s="60"/>
      <c r="X51" s="60"/>
      <c r="Y51" s="60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85" zoomScaleSheetLayoutView="85" zoomScalePageLayoutView="0" workbookViewId="0" topLeftCell="A1">
      <pane ySplit="9" topLeftCell="A85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47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94" t="s">
        <v>4</v>
      </c>
      <c r="C7" s="95"/>
      <c r="D7" s="95"/>
      <c r="E7" s="95"/>
      <c r="F7" s="96"/>
      <c r="G7" s="85" t="s">
        <v>5</v>
      </c>
    </row>
    <row r="8" spans="1:7" ht="15.75" customHeight="1" thickBot="1">
      <c r="A8" s="83"/>
      <c r="B8" s="97"/>
      <c r="C8" s="98"/>
      <c r="D8" s="98"/>
      <c r="E8" s="98"/>
      <c r="F8" s="99"/>
      <c r="G8" s="86"/>
    </row>
    <row r="9" spans="1:7" ht="26.25" thickBot="1">
      <c r="A9" s="84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87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9998070.19</v>
      </c>
      <c r="F11" s="20">
        <f t="shared" si="0"/>
        <v>8610225.08</v>
      </c>
      <c r="G11" s="20">
        <f t="shared" si="0"/>
        <v>45472583.6</v>
      </c>
    </row>
    <row r="12" spans="1:7" ht="12.75">
      <c r="A12" s="3" t="s">
        <v>12</v>
      </c>
      <c r="B12" s="20">
        <f>SUM(B13:B20)</f>
        <v>28460376</v>
      </c>
      <c r="C12" s="20">
        <f>SUM(C13:C20)</f>
        <v>4451930.34</v>
      </c>
      <c r="D12" s="20">
        <f>SUM(D13:D20)</f>
        <v>32912306.34</v>
      </c>
      <c r="E12" s="20">
        <f>SUM(E13:E20)</f>
        <v>5191306.3</v>
      </c>
      <c r="F12" s="20">
        <f>SUM(F13:F20)</f>
        <v>4209880.19</v>
      </c>
      <c r="G12" s="20">
        <f>D12-E12</f>
        <v>27721000.04</v>
      </c>
    </row>
    <row r="13" spans="1:7" ht="12.75">
      <c r="A13" s="6" t="s">
        <v>13</v>
      </c>
      <c r="B13" s="21"/>
      <c r="C13" s="21"/>
      <c r="D13" s="21">
        <f>B13+C13</f>
        <v>0</v>
      </c>
      <c r="E13" s="21"/>
      <c r="F13" s="21"/>
      <c r="G13" s="21">
        <f aca="true" t="shared" si="1" ref="G13:G20">D13-E13</f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aca="true" t="shared" si="2" ref="D14:D20">B14+C14</f>
        <v>173330</v>
      </c>
      <c r="E14" s="21">
        <v>22833</v>
      </c>
      <c r="F14" s="21">
        <v>11879</v>
      </c>
      <c r="G14" s="21">
        <f t="shared" si="1"/>
        <v>150497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3774269.21</v>
      </c>
      <c r="F15" s="21">
        <v>2935074.1</v>
      </c>
      <c r="G15" s="21">
        <f t="shared" si="1"/>
        <v>23817817.73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0</v>
      </c>
      <c r="D17" s="21">
        <f t="shared" si="2"/>
        <v>1524425</v>
      </c>
      <c r="E17" s="21">
        <v>367333</v>
      </c>
      <c r="F17" s="21">
        <v>252848</v>
      </c>
      <c r="G17" s="21">
        <f t="shared" si="1"/>
        <v>1157092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967770.29</v>
      </c>
      <c r="F19" s="21">
        <v>967770.29</v>
      </c>
      <c r="G19" s="21">
        <f t="shared" si="1"/>
        <v>477689.75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59100.8</v>
      </c>
      <c r="F20" s="21">
        <v>42308.8</v>
      </c>
      <c r="G20" s="21">
        <f t="shared" si="1"/>
        <v>2117903.5600000005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3646423.95</v>
      </c>
      <c r="D22" s="20">
        <f>SUM(D23:D29)</f>
        <v>11194431.95</v>
      </c>
      <c r="E22" s="20">
        <f>SUM(E23:E29)</f>
        <v>4755467.89</v>
      </c>
      <c r="F22" s="20">
        <f>SUM(F23:F29)</f>
        <v>4363582.89</v>
      </c>
      <c r="G22" s="20">
        <f aca="true" t="shared" si="3" ref="G22:G29">D22-E22</f>
        <v>6438964.06</v>
      </c>
    </row>
    <row r="23" spans="1:7" ht="12.75">
      <c r="A23" s="6" t="s">
        <v>22</v>
      </c>
      <c r="B23" s="21"/>
      <c r="C23" s="21"/>
      <c r="D23" s="21">
        <f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3430031.5</v>
      </c>
      <c r="D24" s="21">
        <f aca="true" t="shared" si="4" ref="D24:D29">B24+C24</f>
        <v>7085816.5</v>
      </c>
      <c r="E24" s="21">
        <v>3908130.38</v>
      </c>
      <c r="F24" s="21">
        <v>3768525.38</v>
      </c>
      <c r="G24" s="21">
        <f t="shared" si="3"/>
        <v>3177686.12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74754</v>
      </c>
      <c r="F26" s="21">
        <v>50036</v>
      </c>
      <c r="G26" s="21">
        <f t="shared" si="3"/>
        <v>321607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242458.51</v>
      </c>
      <c r="F27" s="21">
        <v>197800.51</v>
      </c>
      <c r="G27" s="21">
        <f t="shared" si="3"/>
        <v>644661.94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530125</v>
      </c>
      <c r="F28" s="21">
        <v>347221</v>
      </c>
      <c r="G28" s="21">
        <f t="shared" si="3"/>
        <v>2295009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51296</v>
      </c>
      <c r="F31" s="20">
        <f>SUM(F32:F40)</f>
        <v>36762</v>
      </c>
      <c r="G31" s="20">
        <f aca="true" t="shared" si="5" ref="G31:G40">D31-E31</f>
        <v>10963402.78</v>
      </c>
    </row>
    <row r="32" spans="1:7" ht="12.75">
      <c r="A32" s="6" t="s">
        <v>30</v>
      </c>
      <c r="B32" s="21"/>
      <c r="C32" s="21"/>
      <c r="D32" s="21">
        <f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aca="true" t="shared" si="6" ref="D33:D40">B33+C33</f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51296</v>
      </c>
      <c r="F37" s="21">
        <v>36762</v>
      </c>
      <c r="G37" s="21">
        <f t="shared" si="5"/>
        <v>10963402.78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0</v>
      </c>
      <c r="F42" s="20">
        <f>SUM(F43:F46)</f>
        <v>0</v>
      </c>
      <c r="G42" s="20">
        <f>D42-E42</f>
        <v>349216.72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0</v>
      </c>
      <c r="F46" s="21">
        <v>0</v>
      </c>
      <c r="G46" s="21">
        <f>D46-E46</f>
        <v>349216.72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6115882.17</v>
      </c>
      <c r="F48" s="20">
        <f>F49+F59+F68+F79</f>
        <v>5571514.17</v>
      </c>
      <c r="G48" s="20">
        <f aca="true" t="shared" si="7" ref="G48:G83">D48-E48</f>
        <v>32698128.229999997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1912405.1400000001</v>
      </c>
      <c r="F49" s="20">
        <f>SUM(F50:F57)</f>
        <v>1585663.1400000001</v>
      </c>
      <c r="G49" s="20">
        <f t="shared" si="7"/>
        <v>16236899.86</v>
      </c>
    </row>
    <row r="50" spans="1:7" ht="12.75">
      <c r="A50" s="6" t="s">
        <v>13</v>
      </c>
      <c r="B50" s="21"/>
      <c r="C50" s="21"/>
      <c r="D50" s="21">
        <f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aca="true" t="shared" si="8" ref="D51:D57">B51+C51</f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981553.14</v>
      </c>
      <c r="F52" s="21">
        <v>981553.14</v>
      </c>
      <c r="G52" s="21">
        <f t="shared" si="7"/>
        <v>11820984.86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538296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65814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2379244.59</v>
      </c>
      <c r="F59" s="20">
        <f>SUM(F60:F66)</f>
        <v>2161618.59</v>
      </c>
      <c r="G59" s="20">
        <f t="shared" si="7"/>
        <v>3221397.49</v>
      </c>
    </row>
    <row r="60" spans="1:7" ht="12.75">
      <c r="A60" s="6" t="s">
        <v>22</v>
      </c>
      <c r="B60" s="21"/>
      <c r="C60" s="21"/>
      <c r="D60" s="21">
        <f>B60+C60</f>
        <v>0</v>
      </c>
      <c r="E60" s="21"/>
      <c r="F60" s="21"/>
      <c r="G60" s="21">
        <f t="shared" si="7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aca="true" t="shared" si="9" ref="D61:D66">B61+C61</f>
        <v>1130636.01</v>
      </c>
      <c r="E61" s="21">
        <v>1023014.44</v>
      </c>
      <c r="F61" s="21">
        <v>1023014.44</v>
      </c>
      <c r="G61" s="21">
        <f t="shared" si="7"/>
        <v>107621.57000000007</v>
      </c>
    </row>
    <row r="62" spans="1:7" ht="12.75">
      <c r="A62" s="6" t="s">
        <v>24</v>
      </c>
      <c r="B62" s="21"/>
      <c r="C62" s="21"/>
      <c r="D62" s="21">
        <f t="shared" si="9"/>
        <v>0</v>
      </c>
      <c r="E62" s="21"/>
      <c r="F62" s="21"/>
      <c r="G62" s="21">
        <f t="shared" si="7"/>
        <v>0</v>
      </c>
    </row>
    <row r="63" spans="1:7" ht="12.75">
      <c r="A63" s="6" t="s">
        <v>25</v>
      </c>
      <c r="B63" s="21"/>
      <c r="C63" s="21"/>
      <c r="D63" s="21">
        <f t="shared" si="9"/>
        <v>0</v>
      </c>
      <c r="E63" s="21"/>
      <c r="F63" s="21"/>
      <c r="G63" s="21">
        <f t="shared" si="7"/>
        <v>0</v>
      </c>
    </row>
    <row r="64" spans="1:7" ht="12.75">
      <c r="A64" s="6" t="s">
        <v>26</v>
      </c>
      <c r="B64" s="21"/>
      <c r="C64" s="21"/>
      <c r="D64" s="21">
        <f t="shared" si="9"/>
        <v>0</v>
      </c>
      <c r="E64" s="21"/>
      <c r="F64" s="21"/>
      <c r="G64" s="21">
        <f t="shared" si="7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9"/>
        <v>4470006.07</v>
      </c>
      <c r="E65" s="21">
        <v>1356230.15</v>
      </c>
      <c r="F65" s="21">
        <v>1138604.15</v>
      </c>
      <c r="G65" s="21">
        <f t="shared" si="7"/>
        <v>3113775.9200000004</v>
      </c>
    </row>
    <row r="66" spans="1:7" ht="12.75">
      <c r="A66" s="6" t="s">
        <v>28</v>
      </c>
      <c r="B66" s="21"/>
      <c r="C66" s="21"/>
      <c r="D66" s="21">
        <f t="shared" si="9"/>
        <v>0</v>
      </c>
      <c r="E66" s="21"/>
      <c r="F66" s="21"/>
      <c r="G66" s="21">
        <f t="shared" si="7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t="shared" si="7"/>
        <v>11151463</v>
      </c>
    </row>
    <row r="69" spans="1:7" ht="12.75">
      <c r="A69" s="6" t="s">
        <v>30</v>
      </c>
      <c r="B69" s="21"/>
      <c r="C69" s="21"/>
      <c r="D69" s="21">
        <f>B69+C69</f>
        <v>0</v>
      </c>
      <c r="E69" s="21"/>
      <c r="F69" s="21"/>
      <c r="G69" s="21">
        <f t="shared" si="7"/>
        <v>0</v>
      </c>
    </row>
    <row r="70" spans="1:7" ht="12.75">
      <c r="A70" s="6" t="s">
        <v>31</v>
      </c>
      <c r="B70" s="21"/>
      <c r="C70" s="21"/>
      <c r="D70" s="21">
        <f aca="true" t="shared" si="10" ref="D70:D77">B70+C70</f>
        <v>0</v>
      </c>
      <c r="E70" s="21"/>
      <c r="F70" s="21"/>
      <c r="G70" s="21">
        <f t="shared" si="7"/>
        <v>0</v>
      </c>
    </row>
    <row r="71" spans="1:7" ht="12.75">
      <c r="A71" s="6" t="s">
        <v>32</v>
      </c>
      <c r="B71" s="21"/>
      <c r="C71" s="21"/>
      <c r="D71" s="21">
        <f t="shared" si="10"/>
        <v>0</v>
      </c>
      <c r="E71" s="21"/>
      <c r="F71" s="21"/>
      <c r="G71" s="21">
        <f t="shared" si="7"/>
        <v>0</v>
      </c>
    </row>
    <row r="72" spans="1:7" ht="12.75">
      <c r="A72" s="6" t="s">
        <v>33</v>
      </c>
      <c r="B72" s="21"/>
      <c r="C72" s="21"/>
      <c r="D72" s="21">
        <f t="shared" si="10"/>
        <v>0</v>
      </c>
      <c r="E72" s="21"/>
      <c r="F72" s="21"/>
      <c r="G72" s="21">
        <f t="shared" si="7"/>
        <v>0</v>
      </c>
    </row>
    <row r="73" spans="1:7" ht="12.75">
      <c r="A73" s="6" t="s">
        <v>34</v>
      </c>
      <c r="B73" s="21"/>
      <c r="C73" s="21"/>
      <c r="D73" s="21">
        <f t="shared" si="10"/>
        <v>0</v>
      </c>
      <c r="E73" s="21"/>
      <c r="F73" s="21"/>
      <c r="G73" s="21">
        <f t="shared" si="7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0"/>
        <v>11151463</v>
      </c>
      <c r="E74" s="21">
        <v>0</v>
      </c>
      <c r="F74" s="21">
        <v>0</v>
      </c>
      <c r="G74" s="21">
        <f t="shared" si="7"/>
        <v>11151463</v>
      </c>
    </row>
    <row r="75" spans="1:7" ht="12.75">
      <c r="A75" s="6" t="s">
        <v>36</v>
      </c>
      <c r="B75" s="21"/>
      <c r="C75" s="21"/>
      <c r="D75" s="21">
        <f t="shared" si="10"/>
        <v>0</v>
      </c>
      <c r="E75" s="21"/>
      <c r="F75" s="21"/>
      <c r="G75" s="21">
        <f t="shared" si="7"/>
        <v>0</v>
      </c>
    </row>
    <row r="76" spans="1:7" ht="12.75">
      <c r="A76" s="6" t="s">
        <v>37</v>
      </c>
      <c r="B76" s="21"/>
      <c r="C76" s="21"/>
      <c r="D76" s="21">
        <f t="shared" si="10"/>
        <v>0</v>
      </c>
      <c r="E76" s="21"/>
      <c r="F76" s="21"/>
      <c r="G76" s="21">
        <f t="shared" si="7"/>
        <v>0</v>
      </c>
    </row>
    <row r="77" spans="1:7" ht="12.75">
      <c r="A77" s="8" t="s">
        <v>38</v>
      </c>
      <c r="B77" s="22"/>
      <c r="C77" s="22"/>
      <c r="D77" s="22">
        <f t="shared" si="10"/>
        <v>0</v>
      </c>
      <c r="E77" s="22"/>
      <c r="F77" s="22"/>
      <c r="G77" s="22">
        <f t="shared" si="7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1824232.44</v>
      </c>
      <c r="F79" s="20">
        <f>SUM(F80:F83)</f>
        <v>1824232.44</v>
      </c>
      <c r="G79" s="20">
        <f t="shared" si="7"/>
        <v>2088367.88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 t="shared" si="7"/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 t="shared" si="7"/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 t="shared" si="7"/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1824232.44</v>
      </c>
      <c r="F83" s="21">
        <v>1824232.44</v>
      </c>
      <c r="G83" s="21">
        <f t="shared" si="7"/>
        <v>2088367.88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1" ref="B85:G85">B11+B48</f>
        <v>80088737.78</v>
      </c>
      <c r="C85" s="20">
        <f t="shared" si="11"/>
        <v>14195926.41</v>
      </c>
      <c r="D85" s="20">
        <f t="shared" si="11"/>
        <v>94284664.19</v>
      </c>
      <c r="E85" s="20">
        <f t="shared" si="11"/>
        <v>16113952.36</v>
      </c>
      <c r="F85" s="20">
        <f t="shared" si="11"/>
        <v>14181739.25</v>
      </c>
      <c r="G85" s="20">
        <f t="shared" si="11"/>
        <v>78170711.83</v>
      </c>
    </row>
    <row r="86" spans="1:7" ht="13.5" thickBot="1">
      <c r="A86" s="5"/>
      <c r="B86" s="23"/>
      <c r="C86" s="23"/>
      <c r="D86" s="23"/>
      <c r="E86" s="23"/>
      <c r="F86" s="23"/>
      <c r="G86" s="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D3" sqref="D3:Q3"/>
    </sheetView>
  </sheetViews>
  <sheetFormatPr defaultColWidth="8.00390625" defaultRowHeight="15"/>
  <cols>
    <col min="1" max="1" width="1.8515625" style="24" customWidth="1"/>
    <col min="2" max="2" width="2.00390625" style="24" customWidth="1"/>
    <col min="3" max="3" width="6.421875" style="24" customWidth="1"/>
    <col min="4" max="4" width="2.57421875" style="24" customWidth="1"/>
    <col min="5" max="5" width="10.28125" style="24" customWidth="1"/>
    <col min="6" max="6" width="7.7109375" style="24" customWidth="1"/>
    <col min="7" max="7" width="10.28125" style="24" customWidth="1"/>
    <col min="8" max="8" width="12.28125" style="24" customWidth="1"/>
    <col min="9" max="9" width="2.57421875" style="24" customWidth="1"/>
    <col min="10" max="10" width="3.140625" style="24" customWidth="1"/>
    <col min="11" max="11" width="8.421875" style="24" customWidth="1"/>
    <col min="12" max="12" width="2.57421875" style="24" customWidth="1"/>
    <col min="13" max="13" width="7.00390625" style="24" customWidth="1"/>
    <col min="14" max="14" width="9.00390625" style="24" customWidth="1"/>
    <col min="15" max="15" width="7.7109375" style="24" customWidth="1"/>
    <col min="16" max="16" width="9.7109375" style="24" customWidth="1"/>
    <col min="17" max="17" width="1.8515625" style="24" customWidth="1"/>
    <col min="18" max="18" width="3.8515625" style="24" customWidth="1"/>
    <col min="19" max="19" width="9.00390625" style="24" customWidth="1"/>
    <col min="20" max="20" width="2.57421875" style="24" customWidth="1"/>
    <col min="21" max="21" width="1.421875" style="24" customWidth="1"/>
    <col min="22" max="22" width="1.8515625" style="24" customWidth="1"/>
    <col min="23" max="23" width="3.140625" style="24" customWidth="1"/>
    <col min="24" max="24" width="2.57421875" style="24" customWidth="1"/>
    <col min="25" max="25" width="3.8515625" style="24" customWidth="1"/>
    <col min="26" max="26" width="2.00390625" style="24" customWidth="1"/>
    <col min="27" max="27" width="1.8515625" style="24" customWidth="1"/>
    <col min="28" max="16384" width="8.00390625" style="24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80" t="s">
        <v>113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61</v>
      </c>
      <c r="V3" s="81"/>
      <c r="W3" s="81"/>
      <c r="X3" s="81"/>
      <c r="Y3" s="81"/>
    </row>
    <row r="4" spans="3:24" ht="12.75" customHeight="1">
      <c r="C4" s="25" t="s">
        <v>62</v>
      </c>
      <c r="D4" s="72" t="s">
        <v>63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26" t="s">
        <v>64</v>
      </c>
      <c r="U4" s="73" t="s">
        <v>65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21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27" t="s">
        <v>71</v>
      </c>
      <c r="K7" s="28" t="s">
        <v>64</v>
      </c>
      <c r="L7" s="27" t="s">
        <v>72</v>
      </c>
      <c r="M7" s="28" t="s">
        <v>64</v>
      </c>
      <c r="O7" s="27" t="s">
        <v>73</v>
      </c>
      <c r="Q7" s="27" t="s">
        <v>74</v>
      </c>
      <c r="T7" s="27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4506930.34</v>
      </c>
      <c r="L9" s="69"/>
      <c r="M9" s="69"/>
      <c r="N9" s="69">
        <v>51116611.34</v>
      </c>
      <c r="O9" s="69"/>
      <c r="P9" s="69">
        <v>10831862.67</v>
      </c>
      <c r="Q9" s="69"/>
      <c r="R9" s="69"/>
      <c r="S9" s="69">
        <v>10825863.67</v>
      </c>
      <c r="T9" s="69"/>
      <c r="U9" s="69"/>
      <c r="W9" s="69">
        <v>40284748.67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5000</v>
      </c>
      <c r="L11" s="65"/>
      <c r="M11" s="65"/>
      <c r="N11" s="65">
        <v>173330</v>
      </c>
      <c r="O11" s="65"/>
      <c r="P11" s="65">
        <v>22833</v>
      </c>
      <c r="Q11" s="65"/>
      <c r="R11" s="65"/>
      <c r="S11" s="65">
        <v>22833</v>
      </c>
      <c r="T11" s="65"/>
      <c r="U11" s="65"/>
      <c r="W11" s="65">
        <v>150497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1078552.94</v>
      </c>
      <c r="L12" s="65"/>
      <c r="M12" s="65"/>
      <c r="N12" s="65">
        <v>40394624.94</v>
      </c>
      <c r="O12" s="65"/>
      <c r="P12" s="65">
        <v>6638034.27</v>
      </c>
      <c r="Q12" s="65"/>
      <c r="R12" s="65"/>
      <c r="S12" s="65">
        <v>6632035.27</v>
      </c>
      <c r="T12" s="65"/>
      <c r="U12" s="65"/>
      <c r="W12" s="65">
        <v>33756590.67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55000</v>
      </c>
      <c r="L14" s="65"/>
      <c r="M14" s="65"/>
      <c r="N14" s="65">
        <v>1579425</v>
      </c>
      <c r="O14" s="65"/>
      <c r="P14" s="65">
        <v>367333</v>
      </c>
      <c r="Q14" s="65"/>
      <c r="R14" s="65"/>
      <c r="S14" s="65">
        <v>367333</v>
      </c>
      <c r="T14" s="65"/>
      <c r="U14" s="65"/>
      <c r="W14" s="65">
        <v>1212092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1445460.04</v>
      </c>
      <c r="L16" s="65"/>
      <c r="M16" s="65"/>
      <c r="N16" s="65">
        <v>6067839.04</v>
      </c>
      <c r="O16" s="65"/>
      <c r="P16" s="65">
        <v>1803598.24</v>
      </c>
      <c r="Q16" s="65"/>
      <c r="R16" s="65"/>
      <c r="S16" s="65">
        <v>1803598.24</v>
      </c>
      <c r="T16" s="65"/>
      <c r="U16" s="65"/>
      <c r="W16" s="65">
        <v>4264240.8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1922917.36</v>
      </c>
      <c r="L17" s="65"/>
      <c r="M17" s="65"/>
      <c r="N17" s="65">
        <v>2901392.36</v>
      </c>
      <c r="O17" s="65"/>
      <c r="P17" s="65">
        <v>2000064.16</v>
      </c>
      <c r="Q17" s="65"/>
      <c r="R17" s="65"/>
      <c r="S17" s="65">
        <v>2000064.16</v>
      </c>
      <c r="T17" s="65"/>
      <c r="U17" s="65"/>
      <c r="W17" s="65">
        <v>901328.2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5427179.03</v>
      </c>
      <c r="L18" s="69"/>
      <c r="M18" s="69"/>
      <c r="N18" s="69">
        <v>16740074.03</v>
      </c>
      <c r="O18" s="69"/>
      <c r="P18" s="69">
        <v>7404160.11</v>
      </c>
      <c r="Q18" s="69"/>
      <c r="R18" s="69"/>
      <c r="S18" s="69">
        <v>7404160.11</v>
      </c>
      <c r="T18" s="69"/>
      <c r="U18" s="69"/>
      <c r="W18" s="69">
        <v>9335913.92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4505667.51</v>
      </c>
      <c r="L20" s="65"/>
      <c r="M20" s="65"/>
      <c r="N20" s="65">
        <v>8161452.51</v>
      </c>
      <c r="O20" s="65"/>
      <c r="P20" s="65">
        <v>5084414.59</v>
      </c>
      <c r="Q20" s="65"/>
      <c r="R20" s="65"/>
      <c r="S20" s="65">
        <v>5084414.59</v>
      </c>
      <c r="T20" s="65"/>
      <c r="U20" s="65"/>
      <c r="W20" s="65">
        <v>3077037.92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12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80034</v>
      </c>
      <c r="Q22" s="65"/>
      <c r="R22" s="65"/>
      <c r="S22" s="65">
        <v>80034</v>
      </c>
      <c r="T22" s="65"/>
      <c r="U22" s="65"/>
      <c r="W22" s="65">
        <v>316327</v>
      </c>
      <c r="X22" s="65"/>
      <c r="Y22" s="65"/>
      <c r="Z22" s="65"/>
    </row>
    <row r="23" spans="1:26" ht="12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350957.45</v>
      </c>
      <c r="Q23" s="65"/>
      <c r="R23" s="65"/>
      <c r="S23" s="65">
        <v>350957.45</v>
      </c>
      <c r="T23" s="65"/>
      <c r="U23" s="65"/>
      <c r="W23" s="65">
        <v>536163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705119.07</v>
      </c>
      <c r="L24" s="65"/>
      <c r="M24" s="65"/>
      <c r="N24" s="65">
        <v>7295140.07</v>
      </c>
      <c r="O24" s="65"/>
      <c r="P24" s="65">
        <v>1888754.07</v>
      </c>
      <c r="Q24" s="65"/>
      <c r="R24" s="65"/>
      <c r="S24" s="65">
        <v>1888754.07</v>
      </c>
      <c r="T24" s="65"/>
      <c r="U24" s="65"/>
      <c r="W24" s="65">
        <v>5406386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0</v>
      </c>
      <c r="L26" s="69"/>
      <c r="M26" s="69"/>
      <c r="N26" s="69">
        <v>22166161.78</v>
      </c>
      <c r="O26" s="69"/>
      <c r="P26" s="69">
        <v>51296</v>
      </c>
      <c r="Q26" s="69"/>
      <c r="R26" s="69"/>
      <c r="S26" s="69">
        <v>51296</v>
      </c>
      <c r="T26" s="69"/>
      <c r="U26" s="69"/>
      <c r="W26" s="69">
        <v>22114865.78</v>
      </c>
      <c r="X26" s="69"/>
      <c r="Y26" s="69"/>
      <c r="Z26" s="69"/>
    </row>
    <row r="27" spans="1:26" ht="12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0</v>
      </c>
      <c r="L32" s="65"/>
      <c r="M32" s="65"/>
      <c r="N32" s="65">
        <v>22166161.78</v>
      </c>
      <c r="O32" s="65"/>
      <c r="P32" s="65">
        <v>51296</v>
      </c>
      <c r="Q32" s="65"/>
      <c r="R32" s="65"/>
      <c r="S32" s="65">
        <v>51296</v>
      </c>
      <c r="T32" s="65"/>
      <c r="U32" s="65"/>
      <c r="W32" s="65">
        <v>22114865.78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3958247.66</v>
      </c>
      <c r="Q36" s="69"/>
      <c r="R36" s="69"/>
      <c r="S36" s="69">
        <v>3958247.66</v>
      </c>
      <c r="T36" s="69"/>
      <c r="U36" s="69"/>
      <c r="W36" s="69">
        <v>303569.38</v>
      </c>
      <c r="X36" s="69"/>
      <c r="Y36" s="69"/>
      <c r="Z36" s="69"/>
    </row>
    <row r="37" spans="1:26" ht="12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12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2" customHeight="1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3958247.66</v>
      </c>
      <c r="Q40" s="65"/>
      <c r="R40" s="65"/>
      <c r="S40" s="65">
        <v>3958247.66</v>
      </c>
      <c r="T40" s="65"/>
      <c r="U40" s="65"/>
      <c r="W40" s="65">
        <v>303569.38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14195926.41</v>
      </c>
      <c r="L41" s="67"/>
      <c r="M41" s="67"/>
      <c r="N41" s="67">
        <v>94284664.19</v>
      </c>
      <c r="O41" s="67"/>
      <c r="P41" s="67">
        <v>22245566.44</v>
      </c>
      <c r="Q41" s="67"/>
      <c r="R41" s="67"/>
      <c r="S41" s="67">
        <v>22239567.44</v>
      </c>
      <c r="T41" s="67"/>
      <c r="U41" s="67"/>
      <c r="W41" s="67">
        <v>72039097.75</v>
      </c>
      <c r="X41" s="67"/>
      <c r="Y41" s="67"/>
      <c r="Z41" s="67"/>
    </row>
    <row r="42" spans="1:26" ht="8.25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4" spans="1:26" ht="15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3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29.2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1" t="s">
        <v>52</v>
      </c>
      <c r="B50" s="61"/>
      <c r="C50" s="61"/>
      <c r="D50" s="61"/>
      <c r="E50" s="61"/>
      <c r="F50" s="61"/>
      <c r="G50" s="61"/>
      <c r="H50" s="61" t="s">
        <v>53</v>
      </c>
      <c r="I50" s="61"/>
      <c r="J50" s="61"/>
      <c r="K50" s="61"/>
      <c r="L50" s="61"/>
      <c r="M50" s="61"/>
      <c r="N50" s="61"/>
      <c r="O50" s="32"/>
      <c r="P50" s="59" t="s">
        <v>54</v>
      </c>
      <c r="Q50" s="59"/>
      <c r="R50" s="59"/>
      <c r="S50" s="59"/>
      <c r="T50" s="59"/>
      <c r="U50" s="59"/>
      <c r="V50" s="59"/>
      <c r="W50" s="59"/>
      <c r="X50" s="59"/>
      <c r="Y50" s="59"/>
      <c r="Z50" s="32"/>
    </row>
    <row r="51" spans="1:26" ht="15">
      <c r="A51" s="64" t="s">
        <v>55</v>
      </c>
      <c r="B51" s="64"/>
      <c r="C51" s="64"/>
      <c r="D51" s="64"/>
      <c r="E51" s="64"/>
      <c r="F51" s="64"/>
      <c r="G51" s="64"/>
      <c r="H51" s="60" t="s">
        <v>56</v>
      </c>
      <c r="I51" s="60"/>
      <c r="J51" s="60"/>
      <c r="K51" s="60"/>
      <c r="L51" s="60"/>
      <c r="M51" s="60"/>
      <c r="N51" s="60"/>
      <c r="O51" s="32"/>
      <c r="P51" s="60" t="s">
        <v>57</v>
      </c>
      <c r="Q51" s="60"/>
      <c r="R51" s="60"/>
      <c r="S51" s="60"/>
      <c r="T51" s="60"/>
      <c r="U51" s="60"/>
      <c r="V51" s="60"/>
      <c r="W51" s="60"/>
      <c r="X51" s="60"/>
      <c r="Y51" s="60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SheetLayoutView="100" zoomScalePageLayoutView="0" workbookViewId="0" topLeftCell="A1">
      <pane ySplit="9" topLeftCell="A85" activePane="bottomLeft" state="frozen"/>
      <selection pane="topLeft" activeCell="D3" sqref="D3:Q3"/>
      <selection pane="bottomLeft" activeCell="D3" sqref="D3:Q3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49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94" t="s">
        <v>4</v>
      </c>
      <c r="C7" s="95"/>
      <c r="D7" s="95"/>
      <c r="E7" s="95"/>
      <c r="F7" s="96"/>
      <c r="G7" s="85" t="s">
        <v>5</v>
      </c>
    </row>
    <row r="8" spans="1:7" ht="15.75" customHeight="1" thickBot="1">
      <c r="A8" s="83"/>
      <c r="B8" s="97"/>
      <c r="C8" s="98"/>
      <c r="D8" s="98"/>
      <c r="E8" s="98"/>
      <c r="F8" s="99"/>
      <c r="G8" s="86"/>
    </row>
    <row r="9" spans="1:7" ht="26.25" thickBot="1">
      <c r="A9" s="84"/>
      <c r="B9" s="17" t="s">
        <v>6</v>
      </c>
      <c r="C9" s="18" t="s">
        <v>7</v>
      </c>
      <c r="D9" s="18" t="s">
        <v>8</v>
      </c>
      <c r="E9" s="18" t="s">
        <v>9</v>
      </c>
      <c r="F9" s="18" t="s">
        <v>10</v>
      </c>
      <c r="G9" s="87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12736343.11</v>
      </c>
      <c r="F11" s="20">
        <f t="shared" si="0"/>
        <v>12730344.11</v>
      </c>
      <c r="G11" s="20">
        <f t="shared" si="0"/>
        <v>42734310.68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4506930.34</v>
      </c>
      <c r="D12" s="20">
        <f>SUM(D13:D20)</f>
        <v>32967306.34</v>
      </c>
      <c r="E12" s="20">
        <f>SUM(E13:E20)</f>
        <v>7721412.300000001</v>
      </c>
      <c r="F12" s="20">
        <f>SUM(F13:F20)</f>
        <v>7715413.300000001</v>
      </c>
      <c r="G12" s="20">
        <f aca="true" t="shared" si="1" ref="G12:G20">D12-E12</f>
        <v>25245894.04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22833</v>
      </c>
      <c r="F14" s="21">
        <v>22833</v>
      </c>
      <c r="G14" s="21">
        <f t="shared" si="1"/>
        <v>150497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4458435.9</v>
      </c>
      <c r="F15" s="21">
        <v>4452436.9</v>
      </c>
      <c r="G15" s="21">
        <f t="shared" si="1"/>
        <v>23133651.04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367333</v>
      </c>
      <c r="F17" s="21">
        <v>367333</v>
      </c>
      <c r="G17" s="21">
        <f t="shared" si="1"/>
        <v>1212092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1902018.16</v>
      </c>
      <c r="F20" s="21">
        <v>1902018.16</v>
      </c>
      <c r="G20" s="21">
        <f t="shared" si="1"/>
        <v>274986.2000000004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4917987.52</v>
      </c>
      <c r="F22" s="20">
        <f>SUM(F23:F29)</f>
        <v>4917987.52</v>
      </c>
      <c r="G22" s="20">
        <f aca="true" t="shared" si="3" ref="G22:G29">D22-E22</f>
        <v>6221444.43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3956871.07</v>
      </c>
      <c r="F24" s="21">
        <v>3956871.07</v>
      </c>
      <c r="G24" s="21">
        <f t="shared" si="3"/>
        <v>3073945.43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80034</v>
      </c>
      <c r="F26" s="21">
        <v>80034</v>
      </c>
      <c r="G26" s="21">
        <f t="shared" si="3"/>
        <v>316327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350957.45</v>
      </c>
      <c r="F27" s="21">
        <v>350957.45</v>
      </c>
      <c r="G27" s="21">
        <f t="shared" si="3"/>
        <v>536163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530125</v>
      </c>
      <c r="F28" s="21">
        <v>530125</v>
      </c>
      <c r="G28" s="21">
        <f t="shared" si="3"/>
        <v>2295009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51296</v>
      </c>
      <c r="F31" s="20">
        <f>SUM(F32:F40)</f>
        <v>51296</v>
      </c>
      <c r="G31" s="20">
        <f aca="true" t="shared" si="5" ref="G31:G40">D31-E31</f>
        <v>10963402.78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51296</v>
      </c>
      <c r="F37" s="21">
        <v>51296</v>
      </c>
      <c r="G37" s="21">
        <f t="shared" si="5"/>
        <v>10963402.78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45647.29</v>
      </c>
      <c r="F42" s="20">
        <f>SUM(F43:F46)</f>
        <v>45647.29</v>
      </c>
      <c r="G42" s="20">
        <f>D42-E42</f>
        <v>303569.43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45647.29</v>
      </c>
      <c r="F46" s="21">
        <v>45647.29</v>
      </c>
      <c r="G46" s="21">
        <f>D46-E46</f>
        <v>303569.43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5748355.4</v>
      </c>
      <c r="D48" s="20">
        <f>D49+D59+D68+D79</f>
        <v>38814010.4</v>
      </c>
      <c r="E48" s="20">
        <f>E49+E59+E68+E79</f>
        <v>9509223.33</v>
      </c>
      <c r="F48" s="20">
        <f>F49+F59+F68+F79</f>
        <v>9509223.33</v>
      </c>
      <c r="G48" s="20">
        <f aca="true" t="shared" si="7" ref="G48:G57">D48-E48</f>
        <v>29304787.07</v>
      </c>
    </row>
    <row r="49" spans="1:7" ht="12.75">
      <c r="A49" s="3" t="s">
        <v>12</v>
      </c>
      <c r="B49" s="20">
        <f>SUM(B50:B57)</f>
        <v>18149305</v>
      </c>
      <c r="C49" s="20">
        <f>SUM(C50:C57)</f>
        <v>0</v>
      </c>
      <c r="D49" s="20">
        <f>SUM(D50:D57)</f>
        <v>18149305</v>
      </c>
      <c r="E49" s="20">
        <f>SUM(E50:E57)</f>
        <v>3110450.37</v>
      </c>
      <c r="F49" s="20">
        <f>SUM(F50:F57)</f>
        <v>3110450.37</v>
      </c>
      <c r="G49" s="20">
        <f t="shared" si="7"/>
        <v>15038854.629999999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0</v>
      </c>
      <c r="D52" s="21">
        <f t="shared" si="8"/>
        <v>12802538</v>
      </c>
      <c r="E52" s="21">
        <v>2179598.37</v>
      </c>
      <c r="F52" s="21">
        <v>2179598.37</v>
      </c>
      <c r="G52" s="21">
        <f t="shared" si="7"/>
        <v>10622939.629999999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0</v>
      </c>
      <c r="D56" s="21">
        <f t="shared" si="8"/>
        <v>4622379</v>
      </c>
      <c r="E56" s="21">
        <v>832806</v>
      </c>
      <c r="F56" s="21">
        <v>832806</v>
      </c>
      <c r="G56" s="21">
        <f t="shared" si="7"/>
        <v>3789573</v>
      </c>
    </row>
    <row r="57" spans="1:7" ht="12.75">
      <c r="A57" s="6" t="s">
        <v>20</v>
      </c>
      <c r="B57" s="21">
        <v>724388</v>
      </c>
      <c r="C57" s="21">
        <v>0</v>
      </c>
      <c r="D57" s="21">
        <f t="shared" si="8"/>
        <v>724388</v>
      </c>
      <c r="E57" s="21">
        <v>98046</v>
      </c>
      <c r="F57" s="21">
        <v>98046</v>
      </c>
      <c r="G57" s="21">
        <f t="shared" si="7"/>
        <v>626342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1835755.08</v>
      </c>
      <c r="D59" s="20">
        <f>SUM(D60:D66)</f>
        <v>5600642.08</v>
      </c>
      <c r="E59" s="20">
        <f>SUM(E60:E66)</f>
        <v>2486172.59</v>
      </c>
      <c r="F59" s="20">
        <f>SUM(F60:F66)</f>
        <v>2486172.59</v>
      </c>
      <c r="G59" s="20">
        <f aca="true" t="shared" si="9" ref="G59:G66">D59-E59</f>
        <v>3114469.49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705119.07</v>
      </c>
      <c r="D65" s="21">
        <f t="shared" si="10"/>
        <v>4470006.07</v>
      </c>
      <c r="E65" s="21">
        <v>1358629.07</v>
      </c>
      <c r="F65" s="21">
        <v>1358629.07</v>
      </c>
      <c r="G65" s="21">
        <f t="shared" si="9"/>
        <v>3111377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14195926.41</v>
      </c>
      <c r="D85" s="20">
        <f t="shared" si="13"/>
        <v>94284664.19</v>
      </c>
      <c r="E85" s="20">
        <f t="shared" si="13"/>
        <v>22245566.439999998</v>
      </c>
      <c r="F85" s="20">
        <f t="shared" si="13"/>
        <v>22239567.439999998</v>
      </c>
      <c r="G85" s="20">
        <f t="shared" si="13"/>
        <v>72039097.75</v>
      </c>
    </row>
    <row r="86" spans="1:7" ht="13.5" thickBot="1">
      <c r="A86" s="5"/>
      <c r="B86" s="23"/>
      <c r="C86" s="23"/>
      <c r="D86" s="23"/>
      <c r="E86" s="23"/>
      <c r="F86" s="23"/>
      <c r="G86" s="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2" sqref="A12:G12"/>
    </sheetView>
  </sheetViews>
  <sheetFormatPr defaultColWidth="8.00390625" defaultRowHeight="15"/>
  <cols>
    <col min="1" max="1" width="1.8515625" style="36" customWidth="1"/>
    <col min="2" max="2" width="2.00390625" style="36" customWidth="1"/>
    <col min="3" max="3" width="6.421875" style="36" customWidth="1"/>
    <col min="4" max="4" width="2.57421875" style="36" customWidth="1"/>
    <col min="5" max="5" width="10.28125" style="36" customWidth="1"/>
    <col min="6" max="6" width="7.7109375" style="36" customWidth="1"/>
    <col min="7" max="7" width="10.28125" style="36" customWidth="1"/>
    <col min="8" max="8" width="12.28125" style="36" customWidth="1"/>
    <col min="9" max="9" width="2.57421875" style="36" customWidth="1"/>
    <col min="10" max="10" width="3.140625" style="36" customWidth="1"/>
    <col min="11" max="11" width="8.421875" style="36" customWidth="1"/>
    <col min="12" max="12" width="2.57421875" style="36" customWidth="1"/>
    <col min="13" max="13" width="7.00390625" style="36" customWidth="1"/>
    <col min="14" max="14" width="9.00390625" style="36" customWidth="1"/>
    <col min="15" max="15" width="7.7109375" style="36" customWidth="1"/>
    <col min="16" max="16" width="9.7109375" style="36" customWidth="1"/>
    <col min="17" max="17" width="1.8515625" style="36" customWidth="1"/>
    <col min="18" max="18" width="3.8515625" style="36" customWidth="1"/>
    <col min="19" max="19" width="9.00390625" style="36" customWidth="1"/>
    <col min="20" max="20" width="2.57421875" style="36" customWidth="1"/>
    <col min="21" max="21" width="1.421875" style="36" customWidth="1"/>
    <col min="22" max="22" width="1.8515625" style="36" customWidth="1"/>
    <col min="23" max="23" width="3.140625" style="36" customWidth="1"/>
    <col min="24" max="24" width="2.57421875" style="36" customWidth="1"/>
    <col min="25" max="25" width="3.8515625" style="36" customWidth="1"/>
    <col min="26" max="26" width="2.00390625" style="36" customWidth="1"/>
    <col min="27" max="27" width="1.8515625" style="36" customWidth="1"/>
    <col min="28" max="16384" width="8.00390625" style="36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80" t="s">
        <v>113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114</v>
      </c>
      <c r="V3" s="81"/>
      <c r="W3" s="81"/>
      <c r="X3" s="81"/>
      <c r="Y3" s="81"/>
    </row>
    <row r="4" spans="3:24" ht="12.75" customHeight="1">
      <c r="C4" s="25" t="s">
        <v>62</v>
      </c>
      <c r="D4" s="72" t="s">
        <v>115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4" t="s">
        <v>64</v>
      </c>
      <c r="U4" s="73" t="s">
        <v>116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24.75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33" t="s">
        <v>71</v>
      </c>
      <c r="K7" s="35" t="s">
        <v>64</v>
      </c>
      <c r="L7" s="33" t="s">
        <v>72</v>
      </c>
      <c r="M7" s="35" t="s">
        <v>64</v>
      </c>
      <c r="O7" s="33" t="s">
        <v>73</v>
      </c>
      <c r="Q7" s="33" t="s">
        <v>74</v>
      </c>
      <c r="T7" s="33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6652642.94</v>
      </c>
      <c r="L9" s="69"/>
      <c r="M9" s="69"/>
      <c r="N9" s="69">
        <v>53262323.94</v>
      </c>
      <c r="O9" s="69"/>
      <c r="P9" s="69">
        <v>16694377.93</v>
      </c>
      <c r="Q9" s="69"/>
      <c r="R9" s="69"/>
      <c r="S9" s="69">
        <v>15417472.93</v>
      </c>
      <c r="T9" s="69"/>
      <c r="U9" s="69"/>
      <c r="W9" s="69">
        <v>36567946.01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5000</v>
      </c>
      <c r="L11" s="65"/>
      <c r="M11" s="65"/>
      <c r="N11" s="65">
        <v>173330</v>
      </c>
      <c r="O11" s="65"/>
      <c r="P11" s="65">
        <v>49280</v>
      </c>
      <c r="Q11" s="65"/>
      <c r="R11" s="65"/>
      <c r="S11" s="65">
        <v>33414</v>
      </c>
      <c r="T11" s="65"/>
      <c r="U11" s="65"/>
      <c r="W11" s="65">
        <v>124050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3127265.54</v>
      </c>
      <c r="L12" s="65"/>
      <c r="M12" s="65"/>
      <c r="N12" s="65">
        <v>42443337.54</v>
      </c>
      <c r="O12" s="65"/>
      <c r="P12" s="65">
        <v>11465447.47</v>
      </c>
      <c r="Q12" s="65"/>
      <c r="R12" s="65"/>
      <c r="S12" s="65">
        <v>10647132.47</v>
      </c>
      <c r="T12" s="65"/>
      <c r="U12" s="65"/>
      <c r="W12" s="65">
        <v>30977890.07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55000</v>
      </c>
      <c r="L14" s="65"/>
      <c r="M14" s="65"/>
      <c r="N14" s="65">
        <v>1579425</v>
      </c>
      <c r="O14" s="65"/>
      <c r="P14" s="65">
        <v>593659</v>
      </c>
      <c r="Q14" s="65"/>
      <c r="R14" s="65"/>
      <c r="S14" s="65">
        <v>482180</v>
      </c>
      <c r="T14" s="65"/>
      <c r="U14" s="65"/>
      <c r="W14" s="65">
        <v>985766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1532460.04</v>
      </c>
      <c r="L16" s="65"/>
      <c r="M16" s="65"/>
      <c r="N16" s="65">
        <v>6154839.04</v>
      </c>
      <c r="O16" s="65"/>
      <c r="P16" s="65">
        <v>2481070.4</v>
      </c>
      <c r="Q16" s="65"/>
      <c r="R16" s="65"/>
      <c r="S16" s="65">
        <v>2200493.4</v>
      </c>
      <c r="T16" s="65"/>
      <c r="U16" s="65"/>
      <c r="W16" s="65">
        <v>3673768.64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1932917.36</v>
      </c>
      <c r="L17" s="65"/>
      <c r="M17" s="65"/>
      <c r="N17" s="65">
        <v>2911392.36</v>
      </c>
      <c r="O17" s="65"/>
      <c r="P17" s="65">
        <v>2104921.06</v>
      </c>
      <c r="Q17" s="65"/>
      <c r="R17" s="65"/>
      <c r="S17" s="65">
        <v>2054253.06</v>
      </c>
      <c r="T17" s="65"/>
      <c r="U17" s="65"/>
      <c r="W17" s="65">
        <v>806471.3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5437179.03</v>
      </c>
      <c r="L18" s="69"/>
      <c r="M18" s="69"/>
      <c r="N18" s="69">
        <v>16750074.03</v>
      </c>
      <c r="O18" s="69"/>
      <c r="P18" s="69">
        <v>8842450.15</v>
      </c>
      <c r="Q18" s="69"/>
      <c r="R18" s="69"/>
      <c r="S18" s="69">
        <v>8231639.15</v>
      </c>
      <c r="T18" s="69"/>
      <c r="U18" s="69"/>
      <c r="W18" s="69">
        <v>7907623.88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4505667.51</v>
      </c>
      <c r="L20" s="65"/>
      <c r="M20" s="65"/>
      <c r="N20" s="65">
        <v>8161452.51</v>
      </c>
      <c r="O20" s="65"/>
      <c r="P20" s="65">
        <v>5570126.34</v>
      </c>
      <c r="Q20" s="65"/>
      <c r="R20" s="65"/>
      <c r="S20" s="65">
        <v>5428252.34</v>
      </c>
      <c r="T20" s="65"/>
      <c r="U20" s="65"/>
      <c r="W20" s="65">
        <v>2591326.17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23.25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125698</v>
      </c>
      <c r="Q22" s="65"/>
      <c r="R22" s="65"/>
      <c r="S22" s="65">
        <v>107676</v>
      </c>
      <c r="T22" s="65"/>
      <c r="U22" s="65"/>
      <c r="W22" s="65">
        <v>270663</v>
      </c>
      <c r="X22" s="65"/>
      <c r="Y22" s="65"/>
      <c r="Z22" s="65"/>
    </row>
    <row r="23" spans="1:26" ht="17.25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442445.45</v>
      </c>
      <c r="Q23" s="65"/>
      <c r="R23" s="65"/>
      <c r="S23" s="65">
        <v>395802.45</v>
      </c>
      <c r="T23" s="65"/>
      <c r="U23" s="65"/>
      <c r="W23" s="65">
        <v>444675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715119.07</v>
      </c>
      <c r="L24" s="65"/>
      <c r="M24" s="65"/>
      <c r="N24" s="65">
        <v>7305140.07</v>
      </c>
      <c r="O24" s="65"/>
      <c r="P24" s="65">
        <v>2704180.36</v>
      </c>
      <c r="Q24" s="65"/>
      <c r="R24" s="65"/>
      <c r="S24" s="65">
        <v>2299908.36</v>
      </c>
      <c r="T24" s="65"/>
      <c r="U24" s="65"/>
      <c r="W24" s="65">
        <v>4600959.71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0</v>
      </c>
      <c r="L26" s="69"/>
      <c r="M26" s="69"/>
      <c r="N26" s="69">
        <v>22166161.78</v>
      </c>
      <c r="O26" s="69"/>
      <c r="P26" s="69">
        <v>80312</v>
      </c>
      <c r="Q26" s="69"/>
      <c r="R26" s="69"/>
      <c r="S26" s="69">
        <v>65721</v>
      </c>
      <c r="T26" s="69"/>
      <c r="U26" s="69"/>
      <c r="W26" s="69">
        <v>22085849.78</v>
      </c>
      <c r="X26" s="69"/>
      <c r="Y26" s="69"/>
      <c r="Z26" s="69"/>
    </row>
    <row r="27" spans="1:26" ht="18.75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0</v>
      </c>
      <c r="L32" s="65"/>
      <c r="M32" s="65"/>
      <c r="N32" s="65">
        <v>22166161.78</v>
      </c>
      <c r="O32" s="65"/>
      <c r="P32" s="65">
        <v>80312</v>
      </c>
      <c r="Q32" s="65"/>
      <c r="R32" s="65"/>
      <c r="S32" s="65">
        <v>65721</v>
      </c>
      <c r="T32" s="65"/>
      <c r="U32" s="65"/>
      <c r="W32" s="65">
        <v>22085849.78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4053724.6</v>
      </c>
      <c r="Q36" s="69"/>
      <c r="R36" s="69"/>
      <c r="S36" s="69">
        <v>4053724.6</v>
      </c>
      <c r="T36" s="69"/>
      <c r="U36" s="69"/>
      <c r="W36" s="69">
        <v>208092.44</v>
      </c>
      <c r="X36" s="69"/>
      <c r="Y36" s="69"/>
      <c r="Z36" s="69"/>
    </row>
    <row r="37" spans="1:26" ht="22.5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22.5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2" customHeight="1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4053724.6</v>
      </c>
      <c r="Q40" s="65"/>
      <c r="R40" s="65"/>
      <c r="S40" s="65">
        <v>4053724.6</v>
      </c>
      <c r="T40" s="65"/>
      <c r="U40" s="65"/>
      <c r="W40" s="65">
        <v>208092.44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16351639.01</v>
      </c>
      <c r="L41" s="67"/>
      <c r="M41" s="67"/>
      <c r="N41" s="67">
        <v>96440376.79</v>
      </c>
      <c r="O41" s="67"/>
      <c r="P41" s="67">
        <v>29670864.68</v>
      </c>
      <c r="Q41" s="67"/>
      <c r="R41" s="67"/>
      <c r="S41" s="67">
        <v>27768557.68</v>
      </c>
      <c r="T41" s="67"/>
      <c r="U41" s="67"/>
      <c r="W41" s="67">
        <v>66769512.11</v>
      </c>
      <c r="X41" s="67"/>
      <c r="Y41" s="67"/>
      <c r="Z41" s="67"/>
    </row>
    <row r="42" spans="1:26" ht="18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4" spans="1:26" ht="15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3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27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1" t="s">
        <v>52</v>
      </c>
      <c r="B50" s="61"/>
      <c r="C50" s="61"/>
      <c r="D50" s="61"/>
      <c r="E50" s="61"/>
      <c r="F50" s="61"/>
      <c r="G50" s="61"/>
      <c r="H50" s="61" t="s">
        <v>53</v>
      </c>
      <c r="I50" s="61"/>
      <c r="J50" s="61"/>
      <c r="K50" s="61"/>
      <c r="L50" s="61"/>
      <c r="M50" s="61"/>
      <c r="N50" s="61"/>
      <c r="O50" s="32"/>
      <c r="P50" s="59" t="s">
        <v>54</v>
      </c>
      <c r="Q50" s="59"/>
      <c r="R50" s="59"/>
      <c r="S50" s="59"/>
      <c r="T50" s="59"/>
      <c r="U50" s="59"/>
      <c r="V50" s="59"/>
      <c r="W50" s="59"/>
      <c r="X50" s="59"/>
      <c r="Y50" s="59"/>
      <c r="Z50" s="32"/>
    </row>
    <row r="51" spans="1:26" ht="15">
      <c r="A51" s="64" t="s">
        <v>55</v>
      </c>
      <c r="B51" s="64"/>
      <c r="C51" s="64"/>
      <c r="D51" s="64"/>
      <c r="E51" s="64"/>
      <c r="F51" s="64"/>
      <c r="G51" s="64"/>
      <c r="H51" s="60" t="s">
        <v>56</v>
      </c>
      <c r="I51" s="60"/>
      <c r="J51" s="60"/>
      <c r="K51" s="60"/>
      <c r="L51" s="60"/>
      <c r="M51" s="60"/>
      <c r="N51" s="60"/>
      <c r="O51" s="32"/>
      <c r="P51" s="60" t="s">
        <v>57</v>
      </c>
      <c r="Q51" s="60"/>
      <c r="R51" s="60"/>
      <c r="S51" s="60"/>
      <c r="T51" s="60"/>
      <c r="U51" s="60"/>
      <c r="V51" s="60"/>
      <c r="W51" s="60"/>
      <c r="X51" s="60"/>
      <c r="Y51" s="60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2" sqref="A12:G12"/>
      <selection pane="bottomLeft" activeCell="A12" sqref="A12:G12"/>
    </sheetView>
  </sheetViews>
  <sheetFormatPr defaultColWidth="11.00390625" defaultRowHeight="15"/>
  <cols>
    <col min="1" max="1" width="52.8515625" style="1" customWidth="1"/>
    <col min="2" max="2" width="12.8515625" style="16" bestFit="1" customWidth="1"/>
    <col min="3" max="3" width="14.421875" style="16" customWidth="1"/>
    <col min="4" max="4" width="13.8515625" style="16" customWidth="1"/>
    <col min="5" max="5" width="14.140625" style="16" customWidth="1"/>
    <col min="6" max="6" width="14.57421875" style="16" customWidth="1"/>
    <col min="7" max="7" width="15.421875" style="16" bestFit="1" customWidth="1"/>
    <col min="8" max="16384" width="11.00390625" style="1" customWidth="1"/>
  </cols>
  <sheetData>
    <row r="1" ht="13.5" thickBot="1"/>
    <row r="2" spans="1:7" ht="12.75">
      <c r="A2" s="82" t="s">
        <v>46</v>
      </c>
      <c r="B2" s="88"/>
      <c r="C2" s="88"/>
      <c r="D2" s="88"/>
      <c r="E2" s="88"/>
      <c r="F2" s="88"/>
      <c r="G2" s="89"/>
    </row>
    <row r="3" spans="1:7" ht="12.75">
      <c r="A3" s="83" t="s">
        <v>0</v>
      </c>
      <c r="B3" s="90"/>
      <c r="C3" s="90"/>
      <c r="D3" s="90"/>
      <c r="E3" s="90"/>
      <c r="F3" s="90"/>
      <c r="G3" s="91"/>
    </row>
    <row r="4" spans="1:7" ht="12.75">
      <c r="A4" s="83" t="s">
        <v>1</v>
      </c>
      <c r="B4" s="90"/>
      <c r="C4" s="90"/>
      <c r="D4" s="90"/>
      <c r="E4" s="90"/>
      <c r="F4" s="90"/>
      <c r="G4" s="91"/>
    </row>
    <row r="5" spans="1:7" ht="12.75">
      <c r="A5" s="83" t="s">
        <v>119</v>
      </c>
      <c r="B5" s="90"/>
      <c r="C5" s="90"/>
      <c r="D5" s="90"/>
      <c r="E5" s="90"/>
      <c r="F5" s="90"/>
      <c r="G5" s="91"/>
    </row>
    <row r="6" spans="1:7" ht="13.5" thickBot="1">
      <c r="A6" s="84" t="s">
        <v>2</v>
      </c>
      <c r="B6" s="92"/>
      <c r="C6" s="92"/>
      <c r="D6" s="92"/>
      <c r="E6" s="92"/>
      <c r="F6" s="92"/>
      <c r="G6" s="93"/>
    </row>
    <row r="7" spans="1:7" ht="15.75" customHeight="1">
      <c r="A7" s="82" t="s">
        <v>3</v>
      </c>
      <c r="B7" s="94" t="s">
        <v>4</v>
      </c>
      <c r="C7" s="95"/>
      <c r="D7" s="95"/>
      <c r="E7" s="95"/>
      <c r="F7" s="96"/>
      <c r="G7" s="85" t="s">
        <v>5</v>
      </c>
    </row>
    <row r="8" spans="1:7" ht="15.75" customHeight="1" thickBot="1">
      <c r="A8" s="83"/>
      <c r="B8" s="97"/>
      <c r="C8" s="98"/>
      <c r="D8" s="98"/>
      <c r="E8" s="98"/>
      <c r="F8" s="99"/>
      <c r="G8" s="86"/>
    </row>
    <row r="9" spans="1:7" ht="26.25" thickBot="1">
      <c r="A9" s="84"/>
      <c r="B9" s="17" t="s">
        <v>6</v>
      </c>
      <c r="C9" s="37" t="s">
        <v>7</v>
      </c>
      <c r="D9" s="37" t="s">
        <v>8</v>
      </c>
      <c r="E9" s="37" t="s">
        <v>9</v>
      </c>
      <c r="F9" s="37" t="s">
        <v>10</v>
      </c>
      <c r="G9" s="87"/>
    </row>
    <row r="10" spans="1:7" ht="12.75">
      <c r="A10" s="2"/>
      <c r="B10" s="19"/>
      <c r="C10" s="19"/>
      <c r="D10" s="19"/>
      <c r="E10" s="19"/>
      <c r="F10" s="19"/>
      <c r="G10" s="19"/>
    </row>
    <row r="11" spans="1:7" ht="12.75">
      <c r="A11" s="3" t="s">
        <v>11</v>
      </c>
      <c r="B11" s="20">
        <f aca="true" t="shared" si="0" ref="B11:G11">B12+B22+B31+B42</f>
        <v>47023082.78</v>
      </c>
      <c r="C11" s="20">
        <f t="shared" si="0"/>
        <v>8447571.01</v>
      </c>
      <c r="D11" s="20">
        <f t="shared" si="0"/>
        <v>55470653.79</v>
      </c>
      <c r="E11" s="20">
        <f t="shared" si="0"/>
        <v>17278819.380000003</v>
      </c>
      <c r="F11" s="20">
        <f t="shared" si="0"/>
        <v>15907383.380000003</v>
      </c>
      <c r="G11" s="20">
        <f t="shared" si="0"/>
        <v>38191834.410000004</v>
      </c>
    </row>
    <row r="12" spans="1:7" ht="12.75">
      <c r="A12" s="3" t="s">
        <v>12</v>
      </c>
      <c r="B12" s="20">
        <f>SUM(B13:B20)</f>
        <v>28460376</v>
      </c>
      <c r="C12" s="20">
        <f>SUM(C13:C20)</f>
        <v>4506930.34</v>
      </c>
      <c r="D12" s="20">
        <f>SUM(D13:D20)</f>
        <v>32967306.34</v>
      </c>
      <c r="E12" s="20">
        <f>SUM(E13:E20)</f>
        <v>11145773.88</v>
      </c>
      <c r="F12" s="20">
        <f>SUM(F13:F20)</f>
        <v>10183321.88</v>
      </c>
      <c r="G12" s="20">
        <f aca="true" t="shared" si="1" ref="G12:G20">D12-E12</f>
        <v>21821532.46</v>
      </c>
    </row>
    <row r="13" spans="1:7" ht="12.75">
      <c r="A13" s="6" t="s">
        <v>13</v>
      </c>
      <c r="B13" s="21"/>
      <c r="C13" s="21"/>
      <c r="D13" s="21">
        <f aca="true" t="shared" si="2" ref="D13:D20">B13+C13</f>
        <v>0</v>
      </c>
      <c r="E13" s="21"/>
      <c r="F13" s="21"/>
      <c r="G13" s="21">
        <f t="shared" si="1"/>
        <v>0</v>
      </c>
    </row>
    <row r="14" spans="1:7" ht="12.75">
      <c r="A14" s="6" t="s">
        <v>14</v>
      </c>
      <c r="B14" s="21">
        <v>168330</v>
      </c>
      <c r="C14" s="21">
        <v>5000</v>
      </c>
      <c r="D14" s="21">
        <f t="shared" si="2"/>
        <v>173330</v>
      </c>
      <c r="E14" s="21">
        <v>49280</v>
      </c>
      <c r="F14" s="21">
        <v>33414</v>
      </c>
      <c r="G14" s="21">
        <f t="shared" si="1"/>
        <v>124050</v>
      </c>
    </row>
    <row r="15" spans="1:7" ht="12.75">
      <c r="A15" s="6" t="s">
        <v>15</v>
      </c>
      <c r="B15" s="21">
        <v>26513534</v>
      </c>
      <c r="C15" s="21">
        <v>1078552.94</v>
      </c>
      <c r="D15" s="21">
        <f t="shared" si="2"/>
        <v>27592086.94</v>
      </c>
      <c r="E15" s="21">
        <v>7596440.48</v>
      </c>
      <c r="F15" s="21">
        <v>6778125.48</v>
      </c>
      <c r="G15" s="21">
        <f t="shared" si="1"/>
        <v>19995646.46</v>
      </c>
    </row>
    <row r="16" spans="1:7" ht="12.75">
      <c r="A16" s="6" t="s">
        <v>16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2.75">
      <c r="A17" s="6" t="s">
        <v>17</v>
      </c>
      <c r="B17" s="21">
        <v>1524425</v>
      </c>
      <c r="C17" s="21">
        <v>55000</v>
      </c>
      <c r="D17" s="21">
        <f t="shared" si="2"/>
        <v>1579425</v>
      </c>
      <c r="E17" s="21">
        <v>593659</v>
      </c>
      <c r="F17" s="21">
        <v>482180</v>
      </c>
      <c r="G17" s="21">
        <f t="shared" si="1"/>
        <v>985766</v>
      </c>
    </row>
    <row r="18" spans="1:7" ht="12.75">
      <c r="A18" s="6" t="s">
        <v>18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2.75">
      <c r="A19" s="6" t="s">
        <v>19</v>
      </c>
      <c r="B19" s="21">
        <v>0</v>
      </c>
      <c r="C19" s="21">
        <v>1445460.04</v>
      </c>
      <c r="D19" s="21">
        <f t="shared" si="2"/>
        <v>1445460.04</v>
      </c>
      <c r="E19" s="21">
        <v>970792.24</v>
      </c>
      <c r="F19" s="21">
        <v>970792.24</v>
      </c>
      <c r="G19" s="21">
        <f t="shared" si="1"/>
        <v>474667.80000000005</v>
      </c>
    </row>
    <row r="20" spans="1:7" ht="12.75">
      <c r="A20" s="6" t="s">
        <v>20</v>
      </c>
      <c r="B20" s="21">
        <v>254087</v>
      </c>
      <c r="C20" s="21">
        <v>1922917.36</v>
      </c>
      <c r="D20" s="21">
        <f t="shared" si="2"/>
        <v>2177004.3600000003</v>
      </c>
      <c r="E20" s="21">
        <v>1935602.16</v>
      </c>
      <c r="F20" s="21">
        <v>1918810.16</v>
      </c>
      <c r="G20" s="21">
        <f t="shared" si="1"/>
        <v>241402.20000000042</v>
      </c>
    </row>
    <row r="21" spans="1:7" ht="12.75">
      <c r="A21" s="4"/>
      <c r="B21" s="21"/>
      <c r="C21" s="21"/>
      <c r="D21" s="21"/>
      <c r="E21" s="21"/>
      <c r="F21" s="21"/>
      <c r="G21" s="21"/>
    </row>
    <row r="22" spans="1:7" ht="12.75">
      <c r="A22" s="3" t="s">
        <v>21</v>
      </c>
      <c r="B22" s="20">
        <f>SUM(B23:B29)</f>
        <v>7548008</v>
      </c>
      <c r="C22" s="20">
        <f>SUM(C23:C29)</f>
        <v>3591423.95</v>
      </c>
      <c r="D22" s="20">
        <f>SUM(D23:D29)</f>
        <v>11139431.95</v>
      </c>
      <c r="E22" s="20">
        <f>SUM(E23:E29)</f>
        <v>5911609.2700000005</v>
      </c>
      <c r="F22" s="20">
        <f>SUM(F23:F29)</f>
        <v>5517216.2700000005</v>
      </c>
      <c r="G22" s="20">
        <f aca="true" t="shared" si="3" ref="G22:G29">D22-E22</f>
        <v>5227822.679999999</v>
      </c>
    </row>
    <row r="23" spans="1:7" ht="12.75">
      <c r="A23" s="6" t="s">
        <v>22</v>
      </c>
      <c r="B23" s="21"/>
      <c r="C23" s="21"/>
      <c r="D23" s="21">
        <f aca="true" t="shared" si="4" ref="D23:D29">B23+C23</f>
        <v>0</v>
      </c>
      <c r="E23" s="21"/>
      <c r="F23" s="21"/>
      <c r="G23" s="21">
        <f t="shared" si="3"/>
        <v>0</v>
      </c>
    </row>
    <row r="24" spans="1:7" ht="12.75">
      <c r="A24" s="6" t="s">
        <v>23</v>
      </c>
      <c r="B24" s="21">
        <v>3655785</v>
      </c>
      <c r="C24" s="21">
        <v>3375031.5</v>
      </c>
      <c r="D24" s="21">
        <f t="shared" si="4"/>
        <v>7030816.5</v>
      </c>
      <c r="E24" s="21">
        <v>4442582.82</v>
      </c>
      <c r="F24" s="21">
        <v>4300708.82</v>
      </c>
      <c r="G24" s="21">
        <f t="shared" si="3"/>
        <v>2588233.6799999997</v>
      </c>
    </row>
    <row r="25" spans="1:7" ht="12.75">
      <c r="A25" s="6" t="s">
        <v>24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2.75">
      <c r="A26" s="6" t="s">
        <v>25</v>
      </c>
      <c r="B26" s="21">
        <v>396361</v>
      </c>
      <c r="C26" s="21">
        <v>0</v>
      </c>
      <c r="D26" s="21">
        <f t="shared" si="4"/>
        <v>396361</v>
      </c>
      <c r="E26" s="21">
        <v>125698</v>
      </c>
      <c r="F26" s="21">
        <v>107676</v>
      </c>
      <c r="G26" s="21">
        <f t="shared" si="3"/>
        <v>270663</v>
      </c>
    </row>
    <row r="27" spans="1:7" ht="12.75">
      <c r="A27" s="6" t="s">
        <v>26</v>
      </c>
      <c r="B27" s="21">
        <v>670728</v>
      </c>
      <c r="C27" s="21">
        <v>216392.45</v>
      </c>
      <c r="D27" s="21">
        <f t="shared" si="4"/>
        <v>887120.45</v>
      </c>
      <c r="E27" s="21">
        <v>442445.45</v>
      </c>
      <c r="F27" s="21">
        <v>395802.45</v>
      </c>
      <c r="G27" s="21">
        <f t="shared" si="3"/>
        <v>444674.99999999994</v>
      </c>
    </row>
    <row r="28" spans="1:7" ht="12.75">
      <c r="A28" s="6" t="s">
        <v>27</v>
      </c>
      <c r="B28" s="21">
        <v>2825134</v>
      </c>
      <c r="C28" s="21">
        <v>0</v>
      </c>
      <c r="D28" s="21">
        <f t="shared" si="4"/>
        <v>2825134</v>
      </c>
      <c r="E28" s="21">
        <v>900883</v>
      </c>
      <c r="F28" s="21">
        <v>713029</v>
      </c>
      <c r="G28" s="21">
        <f t="shared" si="3"/>
        <v>1924251</v>
      </c>
    </row>
    <row r="29" spans="1:7" ht="12.75">
      <c r="A29" s="6" t="s">
        <v>28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2.75">
      <c r="A30" s="4"/>
      <c r="B30" s="21"/>
      <c r="C30" s="21"/>
      <c r="D30" s="21"/>
      <c r="E30" s="21"/>
      <c r="F30" s="21"/>
      <c r="G30" s="21"/>
    </row>
    <row r="31" spans="1:7" ht="12.75">
      <c r="A31" s="3" t="s">
        <v>29</v>
      </c>
      <c r="B31" s="20">
        <f>SUM(B32:B40)</f>
        <v>11014698.78</v>
      </c>
      <c r="C31" s="20">
        <f>SUM(C32:C40)</f>
        <v>0</v>
      </c>
      <c r="D31" s="20">
        <f>SUM(D32:D40)</f>
        <v>11014698.78</v>
      </c>
      <c r="E31" s="20">
        <f>SUM(E32:E40)</f>
        <v>80312</v>
      </c>
      <c r="F31" s="20">
        <f>SUM(F32:F40)</f>
        <v>65721</v>
      </c>
      <c r="G31" s="20">
        <f aca="true" t="shared" si="5" ref="G31:G40">D31-E31</f>
        <v>10934386.78</v>
      </c>
    </row>
    <row r="32" spans="1:7" ht="12.75">
      <c r="A32" s="6" t="s">
        <v>30</v>
      </c>
      <c r="B32" s="21"/>
      <c r="C32" s="21"/>
      <c r="D32" s="21">
        <f aca="true" t="shared" si="6" ref="D32:D40">B32+C32</f>
        <v>0</v>
      </c>
      <c r="E32" s="21"/>
      <c r="F32" s="21"/>
      <c r="G32" s="21">
        <f t="shared" si="5"/>
        <v>0</v>
      </c>
    </row>
    <row r="33" spans="1:7" ht="12.75">
      <c r="A33" s="6" t="s">
        <v>31</v>
      </c>
      <c r="B33" s="21"/>
      <c r="C33" s="21"/>
      <c r="D33" s="21">
        <f t="shared" si="6"/>
        <v>0</v>
      </c>
      <c r="E33" s="21"/>
      <c r="F33" s="21"/>
      <c r="G33" s="21">
        <f t="shared" si="5"/>
        <v>0</v>
      </c>
    </row>
    <row r="34" spans="1:7" ht="12.75">
      <c r="A34" s="6" t="s">
        <v>32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2.75">
      <c r="A35" s="6" t="s">
        <v>33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2.75">
      <c r="A36" s="6" t="s">
        <v>34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2.75">
      <c r="A37" s="6" t="s">
        <v>35</v>
      </c>
      <c r="B37" s="21">
        <v>11014698.78</v>
      </c>
      <c r="C37" s="21">
        <v>0</v>
      </c>
      <c r="D37" s="21">
        <f t="shared" si="6"/>
        <v>11014698.78</v>
      </c>
      <c r="E37" s="21">
        <v>80312</v>
      </c>
      <c r="F37" s="21">
        <v>65721</v>
      </c>
      <c r="G37" s="21">
        <f t="shared" si="5"/>
        <v>10934386.78</v>
      </c>
    </row>
    <row r="38" spans="1:7" ht="12.75">
      <c r="A38" s="6" t="s">
        <v>36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2.75">
      <c r="A39" s="6" t="s">
        <v>37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2.75">
      <c r="A40" s="6" t="s">
        <v>38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2.75">
      <c r="A41" s="4"/>
      <c r="B41" s="21"/>
      <c r="C41" s="21"/>
      <c r="D41" s="21"/>
      <c r="E41" s="21"/>
      <c r="F41" s="21"/>
      <c r="G41" s="21"/>
    </row>
    <row r="42" spans="1:7" ht="12.75">
      <c r="A42" s="3" t="s">
        <v>39</v>
      </c>
      <c r="B42" s="20">
        <f>SUM(B43:B46)</f>
        <v>0</v>
      </c>
      <c r="C42" s="20">
        <f>SUM(C43:C46)</f>
        <v>349216.72</v>
      </c>
      <c r="D42" s="20">
        <f>SUM(D43:D46)</f>
        <v>349216.72</v>
      </c>
      <c r="E42" s="20">
        <f>SUM(E43:E46)</f>
        <v>141124.23</v>
      </c>
      <c r="F42" s="20">
        <f>SUM(F43:F46)</f>
        <v>141124.23</v>
      </c>
      <c r="G42" s="20">
        <f>D42-E42</f>
        <v>208092.48999999996</v>
      </c>
    </row>
    <row r="43" spans="1:7" ht="12.75">
      <c r="A43" s="6" t="s">
        <v>40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25.5">
      <c r="A44" s="7" t="s">
        <v>41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2.75">
      <c r="A45" s="6" t="s">
        <v>42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2.75">
      <c r="A46" s="6" t="s">
        <v>43</v>
      </c>
      <c r="B46" s="21">
        <v>0</v>
      </c>
      <c r="C46" s="21">
        <v>349216.72</v>
      </c>
      <c r="D46" s="21">
        <f>B46+C46</f>
        <v>349216.72</v>
      </c>
      <c r="E46" s="21">
        <v>141124.23</v>
      </c>
      <c r="F46" s="21">
        <v>141124.23</v>
      </c>
      <c r="G46" s="21">
        <f>D46-E46</f>
        <v>208092.48999999996</v>
      </c>
    </row>
    <row r="47" spans="1:7" ht="12.75">
      <c r="A47" s="4"/>
      <c r="B47" s="21"/>
      <c r="C47" s="21"/>
      <c r="D47" s="21"/>
      <c r="E47" s="21"/>
      <c r="F47" s="21"/>
      <c r="G47" s="21"/>
    </row>
    <row r="48" spans="1:7" ht="12.75">
      <c r="A48" s="3" t="s">
        <v>44</v>
      </c>
      <c r="B48" s="20">
        <f>B49+B59+B68+B79</f>
        <v>33065655</v>
      </c>
      <c r="C48" s="20">
        <f>C49+C59+C68+C79</f>
        <v>7904068</v>
      </c>
      <c r="D48" s="20">
        <f>D49+D59+D68+D79</f>
        <v>40969723</v>
      </c>
      <c r="E48" s="20">
        <f>E49+E59+E68+E79</f>
        <v>12392045.3</v>
      </c>
      <c r="F48" s="20">
        <f>F49+F59+F68+F79</f>
        <v>11861174.3</v>
      </c>
      <c r="G48" s="20">
        <f aca="true" t="shared" si="7" ref="G48:G57">D48-E48</f>
        <v>28577677.7</v>
      </c>
    </row>
    <row r="49" spans="1:7" ht="12.75">
      <c r="A49" s="3" t="s">
        <v>12</v>
      </c>
      <c r="B49" s="20">
        <f>SUM(B50:B57)</f>
        <v>18149305</v>
      </c>
      <c r="C49" s="20">
        <f>SUM(C50:C57)</f>
        <v>2145712.6</v>
      </c>
      <c r="D49" s="20">
        <f>SUM(D50:D57)</f>
        <v>20295017.6</v>
      </c>
      <c r="E49" s="20">
        <f>SUM(E50:E57)</f>
        <v>5548604.050000001</v>
      </c>
      <c r="F49" s="20">
        <f>SUM(F50:F57)</f>
        <v>5234151.050000001</v>
      </c>
      <c r="G49" s="20">
        <f t="shared" si="7"/>
        <v>14746413.55</v>
      </c>
    </row>
    <row r="50" spans="1:7" ht="12.75">
      <c r="A50" s="6" t="s">
        <v>13</v>
      </c>
      <c r="B50" s="21"/>
      <c r="C50" s="21"/>
      <c r="D50" s="21">
        <f aca="true" t="shared" si="8" ref="D50:D57">B50+C50</f>
        <v>0</v>
      </c>
      <c r="E50" s="21"/>
      <c r="F50" s="21"/>
      <c r="G50" s="21">
        <f t="shared" si="7"/>
        <v>0</v>
      </c>
    </row>
    <row r="51" spans="1:7" ht="12.75">
      <c r="A51" s="6" t="s">
        <v>14</v>
      </c>
      <c r="B51" s="21"/>
      <c r="C51" s="21"/>
      <c r="D51" s="21">
        <f t="shared" si="8"/>
        <v>0</v>
      </c>
      <c r="E51" s="21"/>
      <c r="F51" s="21"/>
      <c r="G51" s="21">
        <f t="shared" si="7"/>
        <v>0</v>
      </c>
    </row>
    <row r="52" spans="1:7" ht="12.75">
      <c r="A52" s="6" t="s">
        <v>15</v>
      </c>
      <c r="B52" s="21">
        <v>12802538</v>
      </c>
      <c r="C52" s="21">
        <v>2048712.6</v>
      </c>
      <c r="D52" s="21">
        <f t="shared" si="8"/>
        <v>14851250.6</v>
      </c>
      <c r="E52" s="21">
        <v>3869006.99</v>
      </c>
      <c r="F52" s="21">
        <v>3869006.99</v>
      </c>
      <c r="G52" s="21">
        <f t="shared" si="7"/>
        <v>10982243.61</v>
      </c>
    </row>
    <row r="53" spans="1:7" ht="12.75">
      <c r="A53" s="6" t="s">
        <v>16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2.75">
      <c r="A54" s="6" t="s">
        <v>17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2.75">
      <c r="A55" s="6" t="s">
        <v>18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2.75">
      <c r="A56" s="6" t="s">
        <v>19</v>
      </c>
      <c r="B56" s="21">
        <v>4622379</v>
      </c>
      <c r="C56" s="21">
        <v>87000</v>
      </c>
      <c r="D56" s="21">
        <f t="shared" si="8"/>
        <v>4709379</v>
      </c>
      <c r="E56" s="21">
        <v>1510278.16</v>
      </c>
      <c r="F56" s="21">
        <v>1229701.16</v>
      </c>
      <c r="G56" s="21">
        <f t="shared" si="7"/>
        <v>3199100.84</v>
      </c>
    </row>
    <row r="57" spans="1:7" ht="12.75">
      <c r="A57" s="6" t="s">
        <v>20</v>
      </c>
      <c r="B57" s="21">
        <v>724388</v>
      </c>
      <c r="C57" s="21">
        <v>10000</v>
      </c>
      <c r="D57" s="21">
        <f t="shared" si="8"/>
        <v>734388</v>
      </c>
      <c r="E57" s="21">
        <v>169318.9</v>
      </c>
      <c r="F57" s="21">
        <v>135442.9</v>
      </c>
      <c r="G57" s="21">
        <f t="shared" si="7"/>
        <v>565069.1</v>
      </c>
    </row>
    <row r="58" spans="1:7" ht="12.75">
      <c r="A58" s="4"/>
      <c r="B58" s="21"/>
      <c r="C58" s="21"/>
      <c r="D58" s="21"/>
      <c r="E58" s="21"/>
      <c r="F58" s="21"/>
      <c r="G58" s="21"/>
    </row>
    <row r="59" spans="1:7" ht="12.75">
      <c r="A59" s="3" t="s">
        <v>21</v>
      </c>
      <c r="B59" s="20">
        <f>SUM(B60:B66)</f>
        <v>3764887</v>
      </c>
      <c r="C59" s="20">
        <f>SUM(C60:C66)</f>
        <v>1845755.08</v>
      </c>
      <c r="D59" s="20">
        <f>SUM(D60:D66)</f>
        <v>5610642.08</v>
      </c>
      <c r="E59" s="20">
        <f>SUM(E60:E66)</f>
        <v>2930840.88</v>
      </c>
      <c r="F59" s="20">
        <f>SUM(F60:F66)</f>
        <v>2714422.88</v>
      </c>
      <c r="G59" s="20">
        <f aca="true" t="shared" si="9" ref="G59:G66">D59-E59</f>
        <v>2679801.2</v>
      </c>
    </row>
    <row r="60" spans="1:7" ht="12.75">
      <c r="A60" s="6" t="s">
        <v>22</v>
      </c>
      <c r="B60" s="21"/>
      <c r="C60" s="21"/>
      <c r="D60" s="21">
        <f aca="true" t="shared" si="10" ref="D60:D66">B60+C60</f>
        <v>0</v>
      </c>
      <c r="E60" s="21"/>
      <c r="F60" s="21"/>
      <c r="G60" s="21">
        <f t="shared" si="9"/>
        <v>0</v>
      </c>
    </row>
    <row r="61" spans="1:7" ht="12.75">
      <c r="A61" s="6" t="s">
        <v>23</v>
      </c>
      <c r="B61" s="21">
        <v>0</v>
      </c>
      <c r="C61" s="21">
        <v>1130636.01</v>
      </c>
      <c r="D61" s="21">
        <f t="shared" si="10"/>
        <v>1130636.01</v>
      </c>
      <c r="E61" s="21">
        <v>1127543.52</v>
      </c>
      <c r="F61" s="21">
        <v>1127543.52</v>
      </c>
      <c r="G61" s="21">
        <f t="shared" si="9"/>
        <v>3092.4899999999907</v>
      </c>
    </row>
    <row r="62" spans="1:7" ht="12.75">
      <c r="A62" s="6" t="s">
        <v>24</v>
      </c>
      <c r="B62" s="21"/>
      <c r="C62" s="21"/>
      <c r="D62" s="21">
        <f t="shared" si="10"/>
        <v>0</v>
      </c>
      <c r="E62" s="21"/>
      <c r="F62" s="21"/>
      <c r="G62" s="21">
        <f t="shared" si="9"/>
        <v>0</v>
      </c>
    </row>
    <row r="63" spans="1:7" ht="12.75">
      <c r="A63" s="6" t="s">
        <v>25</v>
      </c>
      <c r="B63" s="21"/>
      <c r="C63" s="21"/>
      <c r="D63" s="21">
        <f t="shared" si="10"/>
        <v>0</v>
      </c>
      <c r="E63" s="21"/>
      <c r="F63" s="21"/>
      <c r="G63" s="21">
        <f t="shared" si="9"/>
        <v>0</v>
      </c>
    </row>
    <row r="64" spans="1:7" ht="12.75">
      <c r="A64" s="6" t="s">
        <v>26</v>
      </c>
      <c r="B64" s="21"/>
      <c r="C64" s="21"/>
      <c r="D64" s="21">
        <f t="shared" si="10"/>
        <v>0</v>
      </c>
      <c r="E64" s="21"/>
      <c r="F64" s="21"/>
      <c r="G64" s="21">
        <f t="shared" si="9"/>
        <v>0</v>
      </c>
    </row>
    <row r="65" spans="1:7" ht="12.75">
      <c r="A65" s="6" t="s">
        <v>27</v>
      </c>
      <c r="B65" s="21">
        <v>3764887</v>
      </c>
      <c r="C65" s="21">
        <v>715119.07</v>
      </c>
      <c r="D65" s="21">
        <f t="shared" si="10"/>
        <v>4480006.07</v>
      </c>
      <c r="E65" s="21">
        <v>1803297.36</v>
      </c>
      <c r="F65" s="21">
        <v>1586879.36</v>
      </c>
      <c r="G65" s="21">
        <f t="shared" si="9"/>
        <v>2676708.71</v>
      </c>
    </row>
    <row r="66" spans="1:7" ht="12.75">
      <c r="A66" s="6" t="s">
        <v>28</v>
      </c>
      <c r="B66" s="21"/>
      <c r="C66" s="21"/>
      <c r="D66" s="21">
        <f t="shared" si="10"/>
        <v>0</v>
      </c>
      <c r="E66" s="21"/>
      <c r="F66" s="21"/>
      <c r="G66" s="21">
        <f t="shared" si="9"/>
        <v>0</v>
      </c>
    </row>
    <row r="67" spans="1:7" ht="12.75">
      <c r="A67" s="4"/>
      <c r="B67" s="21"/>
      <c r="C67" s="21"/>
      <c r="D67" s="21"/>
      <c r="E67" s="21"/>
      <c r="F67" s="21"/>
      <c r="G67" s="21"/>
    </row>
    <row r="68" spans="1:7" ht="12.75">
      <c r="A68" s="3" t="s">
        <v>29</v>
      </c>
      <c r="B68" s="20">
        <f>SUM(B69:B77)</f>
        <v>11151463</v>
      </c>
      <c r="C68" s="20">
        <f>SUM(C69:C77)</f>
        <v>0</v>
      </c>
      <c r="D68" s="20">
        <f>SUM(D69:D77)</f>
        <v>11151463</v>
      </c>
      <c r="E68" s="20">
        <f>SUM(E69:E77)</f>
        <v>0</v>
      </c>
      <c r="F68" s="20">
        <f>SUM(F69:F77)</f>
        <v>0</v>
      </c>
      <c r="G68" s="20">
        <f aca="true" t="shared" si="11" ref="G68:G77">D68-E68</f>
        <v>11151463</v>
      </c>
    </row>
    <row r="69" spans="1:7" ht="12.75">
      <c r="A69" s="6" t="s">
        <v>30</v>
      </c>
      <c r="B69" s="21"/>
      <c r="C69" s="21"/>
      <c r="D69" s="21">
        <f aca="true" t="shared" si="12" ref="D69:D77">B69+C69</f>
        <v>0</v>
      </c>
      <c r="E69" s="21"/>
      <c r="F69" s="21"/>
      <c r="G69" s="21">
        <f t="shared" si="11"/>
        <v>0</v>
      </c>
    </row>
    <row r="70" spans="1:7" ht="12.75">
      <c r="A70" s="6" t="s">
        <v>31</v>
      </c>
      <c r="B70" s="21"/>
      <c r="C70" s="21"/>
      <c r="D70" s="21">
        <f t="shared" si="12"/>
        <v>0</v>
      </c>
      <c r="E70" s="21"/>
      <c r="F70" s="21"/>
      <c r="G70" s="21">
        <f t="shared" si="11"/>
        <v>0</v>
      </c>
    </row>
    <row r="71" spans="1:7" ht="12.75">
      <c r="A71" s="6" t="s">
        <v>32</v>
      </c>
      <c r="B71" s="21"/>
      <c r="C71" s="21"/>
      <c r="D71" s="21">
        <f t="shared" si="12"/>
        <v>0</v>
      </c>
      <c r="E71" s="21"/>
      <c r="F71" s="21"/>
      <c r="G71" s="21">
        <f t="shared" si="11"/>
        <v>0</v>
      </c>
    </row>
    <row r="72" spans="1:7" ht="12.75">
      <c r="A72" s="6" t="s">
        <v>33</v>
      </c>
      <c r="B72" s="21"/>
      <c r="C72" s="21"/>
      <c r="D72" s="21">
        <f t="shared" si="12"/>
        <v>0</v>
      </c>
      <c r="E72" s="21"/>
      <c r="F72" s="21"/>
      <c r="G72" s="21">
        <f t="shared" si="11"/>
        <v>0</v>
      </c>
    </row>
    <row r="73" spans="1:7" ht="12.75">
      <c r="A73" s="6" t="s">
        <v>34</v>
      </c>
      <c r="B73" s="21"/>
      <c r="C73" s="21"/>
      <c r="D73" s="21">
        <f t="shared" si="12"/>
        <v>0</v>
      </c>
      <c r="E73" s="21"/>
      <c r="F73" s="21"/>
      <c r="G73" s="21">
        <f t="shared" si="11"/>
        <v>0</v>
      </c>
    </row>
    <row r="74" spans="1:7" ht="12.75">
      <c r="A74" s="6" t="s">
        <v>35</v>
      </c>
      <c r="B74" s="21">
        <v>11151463</v>
      </c>
      <c r="C74" s="21">
        <v>0</v>
      </c>
      <c r="D74" s="21">
        <f t="shared" si="12"/>
        <v>11151463</v>
      </c>
      <c r="E74" s="21">
        <v>0</v>
      </c>
      <c r="F74" s="21">
        <v>0</v>
      </c>
      <c r="G74" s="21">
        <f t="shared" si="11"/>
        <v>11151463</v>
      </c>
    </row>
    <row r="75" spans="1:7" ht="12.75">
      <c r="A75" s="6" t="s">
        <v>36</v>
      </c>
      <c r="B75" s="21"/>
      <c r="C75" s="21"/>
      <c r="D75" s="21">
        <f t="shared" si="12"/>
        <v>0</v>
      </c>
      <c r="E75" s="21"/>
      <c r="F75" s="21"/>
      <c r="G75" s="21">
        <f t="shared" si="11"/>
        <v>0</v>
      </c>
    </row>
    <row r="76" spans="1:7" ht="12.75">
      <c r="A76" s="6" t="s">
        <v>37</v>
      </c>
      <c r="B76" s="21"/>
      <c r="C76" s="21"/>
      <c r="D76" s="21">
        <f t="shared" si="12"/>
        <v>0</v>
      </c>
      <c r="E76" s="21"/>
      <c r="F76" s="21"/>
      <c r="G76" s="21">
        <f t="shared" si="11"/>
        <v>0</v>
      </c>
    </row>
    <row r="77" spans="1:7" ht="12.75">
      <c r="A77" s="8" t="s">
        <v>38</v>
      </c>
      <c r="B77" s="22"/>
      <c r="C77" s="22"/>
      <c r="D77" s="22">
        <f t="shared" si="12"/>
        <v>0</v>
      </c>
      <c r="E77" s="22"/>
      <c r="F77" s="22"/>
      <c r="G77" s="22">
        <f t="shared" si="11"/>
        <v>0</v>
      </c>
    </row>
    <row r="78" spans="1:7" ht="12.75">
      <c r="A78" s="4"/>
      <c r="B78" s="21"/>
      <c r="C78" s="21"/>
      <c r="D78" s="21"/>
      <c r="E78" s="21"/>
      <c r="F78" s="21"/>
      <c r="G78" s="21"/>
    </row>
    <row r="79" spans="1:7" ht="12.75">
      <c r="A79" s="3" t="s">
        <v>39</v>
      </c>
      <c r="B79" s="20">
        <f>SUM(B80:B83)</f>
        <v>0</v>
      </c>
      <c r="C79" s="20">
        <f>SUM(C80:C83)</f>
        <v>3912600.32</v>
      </c>
      <c r="D79" s="20">
        <f>SUM(D80:D83)</f>
        <v>3912600.32</v>
      </c>
      <c r="E79" s="20">
        <f>SUM(E80:E83)</f>
        <v>3912600.37</v>
      </c>
      <c r="F79" s="20">
        <f>SUM(F80:F83)</f>
        <v>3912600.37</v>
      </c>
      <c r="G79" s="20">
        <f>D79-E79</f>
        <v>-0.05000000027939677</v>
      </c>
    </row>
    <row r="80" spans="1:7" ht="12.75">
      <c r="A80" s="6" t="s">
        <v>40</v>
      </c>
      <c r="B80" s="21"/>
      <c r="C80" s="21"/>
      <c r="D80" s="21">
        <f>B80+C80</f>
        <v>0</v>
      </c>
      <c r="E80" s="21"/>
      <c r="F80" s="21"/>
      <c r="G80" s="21">
        <f>D80-E80</f>
        <v>0</v>
      </c>
    </row>
    <row r="81" spans="1:7" ht="25.5">
      <c r="A81" s="7" t="s">
        <v>41</v>
      </c>
      <c r="B81" s="21"/>
      <c r="C81" s="21"/>
      <c r="D81" s="21">
        <f>B81+C81</f>
        <v>0</v>
      </c>
      <c r="E81" s="21"/>
      <c r="F81" s="21"/>
      <c r="G81" s="21">
        <f>D81-E81</f>
        <v>0</v>
      </c>
    </row>
    <row r="82" spans="1:7" ht="12.75">
      <c r="A82" s="6" t="s">
        <v>42</v>
      </c>
      <c r="B82" s="21"/>
      <c r="C82" s="21"/>
      <c r="D82" s="21">
        <f>B82+C82</f>
        <v>0</v>
      </c>
      <c r="E82" s="21"/>
      <c r="F82" s="21"/>
      <c r="G82" s="21">
        <f>D82-E82</f>
        <v>0</v>
      </c>
    </row>
    <row r="83" spans="1:7" ht="12.75">
      <c r="A83" s="6" t="s">
        <v>43</v>
      </c>
      <c r="B83" s="21">
        <v>0</v>
      </c>
      <c r="C83" s="21">
        <v>3912600.32</v>
      </c>
      <c r="D83" s="21">
        <f>B83+C83</f>
        <v>3912600.32</v>
      </c>
      <c r="E83" s="21">
        <v>3912600.37</v>
      </c>
      <c r="F83" s="21">
        <v>3912600.37</v>
      </c>
      <c r="G83" s="21">
        <f>D83-E83</f>
        <v>-0.05000000027939677</v>
      </c>
    </row>
    <row r="84" spans="1:7" ht="12.75">
      <c r="A84" s="4"/>
      <c r="B84" s="21"/>
      <c r="C84" s="21"/>
      <c r="D84" s="21"/>
      <c r="E84" s="21"/>
      <c r="F84" s="21"/>
      <c r="G84" s="21"/>
    </row>
    <row r="85" spans="1:7" ht="12.75">
      <c r="A85" s="3" t="s">
        <v>45</v>
      </c>
      <c r="B85" s="20">
        <f aca="true" t="shared" si="13" ref="B85:G85">B11+B48</f>
        <v>80088737.78</v>
      </c>
      <c r="C85" s="20">
        <f t="shared" si="13"/>
        <v>16351639.01</v>
      </c>
      <c r="D85" s="20">
        <f t="shared" si="13"/>
        <v>96440376.78999999</v>
      </c>
      <c r="E85" s="20">
        <f t="shared" si="13"/>
        <v>29670864.680000003</v>
      </c>
      <c r="F85" s="20">
        <f t="shared" si="13"/>
        <v>27768557.680000003</v>
      </c>
      <c r="G85" s="20">
        <f t="shared" si="13"/>
        <v>66769512.11</v>
      </c>
    </row>
    <row r="86" spans="1:7" ht="13.5" thickBot="1">
      <c r="A86" s="5"/>
      <c r="B86" s="23"/>
      <c r="C86" s="23"/>
      <c r="D86" s="23"/>
      <c r="E86" s="23"/>
      <c r="F86" s="23"/>
      <c r="G86" s="23"/>
    </row>
    <row r="88" spans="1:7" ht="12.75">
      <c r="A88" s="100" t="s">
        <v>50</v>
      </c>
      <c r="B88" s="100"/>
      <c r="C88" s="100"/>
      <c r="D88" s="100"/>
      <c r="E88" s="100"/>
      <c r="F88" s="100"/>
      <c r="G88" s="100"/>
    </row>
    <row r="89" spans="1:7" ht="23.25" customHeight="1">
      <c r="A89" s="100"/>
      <c r="B89" s="100"/>
      <c r="C89" s="100"/>
      <c r="D89" s="100"/>
      <c r="E89" s="100"/>
      <c r="F89" s="100"/>
      <c r="G89" s="100"/>
    </row>
    <row r="90" spans="1:7" ht="15.75">
      <c r="A90" s="9"/>
      <c r="B90" s="10"/>
      <c r="C90" s="10"/>
      <c r="D90" s="10"/>
      <c r="E90" s="10"/>
      <c r="F90" s="11"/>
      <c r="G90" s="11"/>
    </row>
    <row r="91" spans="1:7" ht="12.75">
      <c r="A91" s="101" t="s">
        <v>51</v>
      </c>
      <c r="B91" s="101"/>
      <c r="C91" s="101"/>
      <c r="D91" s="101"/>
      <c r="E91" s="101"/>
      <c r="F91" s="101"/>
      <c r="G91" s="101"/>
    </row>
    <row r="92" spans="1:7" ht="29.25" customHeight="1">
      <c r="A92" s="101"/>
      <c r="B92" s="101"/>
      <c r="C92" s="101"/>
      <c r="D92" s="101"/>
      <c r="E92" s="101"/>
      <c r="F92" s="101"/>
      <c r="G92" s="101"/>
    </row>
    <row r="93" spans="1:7" ht="13.5">
      <c r="A93" s="12"/>
      <c r="B93" s="13"/>
      <c r="C93" s="13"/>
      <c r="D93" s="13"/>
      <c r="E93" s="13"/>
      <c r="F93" s="13"/>
      <c r="G93" s="13"/>
    </row>
    <row r="94" spans="1:7" ht="13.5">
      <c r="A94" s="12"/>
      <c r="B94" s="13"/>
      <c r="C94" s="13"/>
      <c r="D94" s="13"/>
      <c r="E94" s="13"/>
      <c r="F94" s="13"/>
      <c r="G94" s="13"/>
    </row>
    <row r="95" spans="1:7" ht="12.75">
      <c r="A95" s="14" t="s">
        <v>52</v>
      </c>
      <c r="B95" s="61" t="s">
        <v>53</v>
      </c>
      <c r="C95" s="61"/>
      <c r="D95" s="61"/>
      <c r="E95" s="59" t="s">
        <v>54</v>
      </c>
      <c r="F95" s="59"/>
      <c r="G95" s="59"/>
    </row>
    <row r="96" spans="1:7" ht="12.75">
      <c r="A96" s="15" t="s">
        <v>55</v>
      </c>
      <c r="B96" s="60" t="s">
        <v>56</v>
      </c>
      <c r="C96" s="60"/>
      <c r="D96" s="60"/>
      <c r="E96" s="60" t="s">
        <v>57</v>
      </c>
      <c r="F96" s="60"/>
      <c r="G96" s="60"/>
    </row>
  </sheetData>
  <sheetProtection/>
  <mergeCells count="14">
    <mergeCell ref="A7:A9"/>
    <mergeCell ref="G7:G9"/>
    <mergeCell ref="A2:G2"/>
    <mergeCell ref="A3:G3"/>
    <mergeCell ref="A4:G4"/>
    <mergeCell ref="A5:G5"/>
    <mergeCell ref="A6:G6"/>
    <mergeCell ref="B7:F8"/>
    <mergeCell ref="A88:G89"/>
    <mergeCell ref="A91:G92"/>
    <mergeCell ref="B95:D95"/>
    <mergeCell ref="E95:G95"/>
    <mergeCell ref="B96:D96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5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view="pageBreakPreview" zoomScaleSheetLayoutView="100" zoomScalePageLayoutView="0" workbookViewId="0" topLeftCell="A1">
      <selection activeCell="A12" sqref="A12:G12"/>
    </sheetView>
  </sheetViews>
  <sheetFormatPr defaultColWidth="8.00390625" defaultRowHeight="15"/>
  <cols>
    <col min="1" max="1" width="1.8515625" style="36" customWidth="1"/>
    <col min="2" max="2" width="2.00390625" style="36" customWidth="1"/>
    <col min="3" max="3" width="6.421875" style="36" customWidth="1"/>
    <col min="4" max="4" width="2.57421875" style="36" customWidth="1"/>
    <col min="5" max="5" width="10.28125" style="36" customWidth="1"/>
    <col min="6" max="6" width="7.7109375" style="36" customWidth="1"/>
    <col min="7" max="7" width="10.28125" style="36" customWidth="1"/>
    <col min="8" max="8" width="12.28125" style="36" customWidth="1"/>
    <col min="9" max="9" width="2.57421875" style="36" customWidth="1"/>
    <col min="10" max="10" width="3.140625" style="36" customWidth="1"/>
    <col min="11" max="11" width="8.421875" style="36" customWidth="1"/>
    <col min="12" max="12" width="2.57421875" style="36" customWidth="1"/>
    <col min="13" max="13" width="7.00390625" style="36" customWidth="1"/>
    <col min="14" max="14" width="9.00390625" style="36" customWidth="1"/>
    <col min="15" max="15" width="7.7109375" style="36" customWidth="1"/>
    <col min="16" max="16" width="9.7109375" style="36" customWidth="1"/>
    <col min="17" max="17" width="1.8515625" style="36" customWidth="1"/>
    <col min="18" max="18" width="3.8515625" style="36" customWidth="1"/>
    <col min="19" max="19" width="9.00390625" style="36" customWidth="1"/>
    <col min="20" max="20" width="2.57421875" style="36" customWidth="1"/>
    <col min="21" max="21" width="1.421875" style="36" customWidth="1"/>
    <col min="22" max="22" width="1.8515625" style="36" customWidth="1"/>
    <col min="23" max="23" width="3.140625" style="36" customWidth="1"/>
    <col min="24" max="24" width="2.57421875" style="36" customWidth="1"/>
    <col min="25" max="25" width="6.140625" style="36" customWidth="1"/>
    <col min="26" max="26" width="2.00390625" style="36" customWidth="1"/>
    <col min="27" max="27" width="1.8515625" style="36" customWidth="1"/>
    <col min="28" max="16384" width="8.00390625" style="36" customWidth="1"/>
  </cols>
  <sheetData>
    <row r="1" spans="1:23" ht="13.5" customHeight="1">
      <c r="A1" s="77"/>
      <c r="B1" s="77"/>
      <c r="C1" s="77"/>
      <c r="D1" s="77"/>
      <c r="E1" s="77"/>
      <c r="F1" s="78" t="s">
        <v>58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0" ht="12.75" customHeight="1">
      <c r="A2" s="77"/>
      <c r="B2" s="77"/>
      <c r="C2" s="77"/>
      <c r="D2" s="77"/>
      <c r="E2" s="77"/>
      <c r="F2" s="79" t="s">
        <v>59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4:25" ht="12.75" customHeight="1">
      <c r="D3" s="80" t="s">
        <v>113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3" t="s">
        <v>60</v>
      </c>
      <c r="S3" s="73"/>
      <c r="T3" s="73"/>
      <c r="U3" s="81" t="s">
        <v>114</v>
      </c>
      <c r="V3" s="81"/>
      <c r="W3" s="81"/>
      <c r="X3" s="81"/>
      <c r="Y3" s="81"/>
    </row>
    <row r="4" spans="3:24" ht="18.75" customHeight="1">
      <c r="C4" s="25" t="s">
        <v>62</v>
      </c>
      <c r="D4" s="72" t="s">
        <v>117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4" t="s">
        <v>64</v>
      </c>
      <c r="U4" s="73" t="s">
        <v>118</v>
      </c>
      <c r="V4" s="73"/>
      <c r="W4" s="73"/>
      <c r="X4" s="73"/>
    </row>
    <row r="5" spans="8:21" ht="21" customHeight="1">
      <c r="H5" s="74" t="s">
        <v>4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6" ht="24.75" customHeight="1">
      <c r="A6" s="75" t="s">
        <v>66</v>
      </c>
      <c r="B6" s="75"/>
      <c r="C6" s="75"/>
      <c r="D6" s="75"/>
      <c r="E6" s="75"/>
      <c r="F6" s="75"/>
      <c r="G6" s="75"/>
      <c r="H6" s="71" t="s">
        <v>67</v>
      </c>
      <c r="I6" s="71"/>
      <c r="J6" s="71"/>
      <c r="K6" s="76" t="s">
        <v>68</v>
      </c>
      <c r="L6" s="76"/>
      <c r="M6" s="76"/>
      <c r="N6" s="71" t="s">
        <v>69</v>
      </c>
      <c r="O6" s="71"/>
      <c r="P6" s="71" t="s">
        <v>9</v>
      </c>
      <c r="Q6" s="71"/>
      <c r="R6" s="71"/>
      <c r="S6" s="71" t="s">
        <v>10</v>
      </c>
      <c r="T6" s="71"/>
      <c r="U6" s="71"/>
      <c r="V6" s="71" t="s">
        <v>70</v>
      </c>
      <c r="W6" s="71"/>
      <c r="X6" s="71"/>
      <c r="Y6" s="71"/>
      <c r="Z6" s="71"/>
    </row>
    <row r="7" spans="1:26" ht="13.5" customHeight="1">
      <c r="A7" s="75"/>
      <c r="B7" s="75"/>
      <c r="C7" s="75"/>
      <c r="D7" s="75"/>
      <c r="E7" s="75"/>
      <c r="F7" s="75"/>
      <c r="G7" s="75"/>
      <c r="I7" s="33" t="s">
        <v>71</v>
      </c>
      <c r="K7" s="35" t="s">
        <v>64</v>
      </c>
      <c r="L7" s="33" t="s">
        <v>72</v>
      </c>
      <c r="M7" s="35" t="s">
        <v>64</v>
      </c>
      <c r="O7" s="33" t="s">
        <v>73</v>
      </c>
      <c r="Q7" s="33" t="s">
        <v>74</v>
      </c>
      <c r="T7" s="33" t="s">
        <v>75</v>
      </c>
      <c r="V7" s="71" t="s">
        <v>64</v>
      </c>
      <c r="W7" s="71"/>
      <c r="X7" s="71" t="s">
        <v>76</v>
      </c>
      <c r="Y7" s="71"/>
      <c r="Z7" s="71"/>
    </row>
    <row r="8" ht="9.75" customHeight="1"/>
    <row r="9" spans="1:26" ht="9" customHeight="1">
      <c r="A9" s="70" t="s">
        <v>77</v>
      </c>
      <c r="B9" s="70"/>
      <c r="C9" s="70"/>
      <c r="D9" s="70"/>
      <c r="E9" s="70"/>
      <c r="F9" s="70"/>
      <c r="G9" s="70"/>
      <c r="H9" s="69">
        <v>46609681</v>
      </c>
      <c r="I9" s="69"/>
      <c r="J9" s="69"/>
      <c r="K9" s="69">
        <v>6657023.94</v>
      </c>
      <c r="L9" s="69"/>
      <c r="M9" s="69"/>
      <c r="N9" s="69">
        <v>53266704.94</v>
      </c>
      <c r="O9" s="69"/>
      <c r="P9" s="69">
        <v>19433723.42</v>
      </c>
      <c r="Q9" s="69"/>
      <c r="R9" s="69"/>
      <c r="S9" s="69">
        <v>19421986.02</v>
      </c>
      <c r="T9" s="69"/>
      <c r="U9" s="69"/>
      <c r="W9" s="69">
        <v>33832981.52</v>
      </c>
      <c r="X9" s="69"/>
      <c r="Y9" s="69"/>
      <c r="Z9" s="69"/>
    </row>
    <row r="10" spans="1:26" ht="12" customHeight="1">
      <c r="A10" s="68" t="s">
        <v>78</v>
      </c>
      <c r="B10" s="68"/>
      <c r="C10" s="68"/>
      <c r="D10" s="68"/>
      <c r="E10" s="68"/>
      <c r="F10" s="68"/>
      <c r="G10" s="68"/>
      <c r="H10" s="65">
        <v>0</v>
      </c>
      <c r="I10" s="65"/>
      <c r="J10" s="65"/>
      <c r="K10" s="65">
        <v>0</v>
      </c>
      <c r="L10" s="65"/>
      <c r="M10" s="65"/>
      <c r="N10" s="65">
        <v>0</v>
      </c>
      <c r="O10" s="65"/>
      <c r="P10" s="65">
        <v>0</v>
      </c>
      <c r="Q10" s="65"/>
      <c r="R10" s="65"/>
      <c r="S10" s="65">
        <v>0</v>
      </c>
      <c r="T10" s="65"/>
      <c r="U10" s="65"/>
      <c r="W10" s="65">
        <v>0</v>
      </c>
      <c r="X10" s="65"/>
      <c r="Y10" s="65"/>
      <c r="Z10" s="65"/>
    </row>
    <row r="11" spans="1:26" ht="12" customHeight="1">
      <c r="A11" s="68" t="s">
        <v>79</v>
      </c>
      <c r="B11" s="68"/>
      <c r="C11" s="68"/>
      <c r="D11" s="68"/>
      <c r="E11" s="68"/>
      <c r="F11" s="68"/>
      <c r="G11" s="68"/>
      <c r="H11" s="65">
        <v>168330</v>
      </c>
      <c r="I11" s="65"/>
      <c r="J11" s="65"/>
      <c r="K11" s="65">
        <v>9381</v>
      </c>
      <c r="L11" s="65"/>
      <c r="M11" s="65"/>
      <c r="N11" s="65">
        <v>177711</v>
      </c>
      <c r="O11" s="65"/>
      <c r="P11" s="65">
        <v>49280</v>
      </c>
      <c r="Q11" s="65"/>
      <c r="R11" s="65"/>
      <c r="S11" s="65">
        <v>49280</v>
      </c>
      <c r="T11" s="65"/>
      <c r="U11" s="65"/>
      <c r="W11" s="65">
        <v>128431</v>
      </c>
      <c r="X11" s="65"/>
      <c r="Y11" s="65"/>
      <c r="Z11" s="65"/>
    </row>
    <row r="12" spans="1:26" ht="12" customHeight="1">
      <c r="A12" s="68" t="s">
        <v>80</v>
      </c>
      <c r="B12" s="68"/>
      <c r="C12" s="68"/>
      <c r="D12" s="68"/>
      <c r="E12" s="68"/>
      <c r="F12" s="68"/>
      <c r="G12" s="68"/>
      <c r="H12" s="65">
        <v>39316072</v>
      </c>
      <c r="I12" s="65"/>
      <c r="J12" s="65"/>
      <c r="K12" s="65">
        <v>3127265.54</v>
      </c>
      <c r="L12" s="65"/>
      <c r="M12" s="65"/>
      <c r="N12" s="65">
        <v>42443337.54</v>
      </c>
      <c r="O12" s="65"/>
      <c r="P12" s="65">
        <v>14204792.96</v>
      </c>
      <c r="Q12" s="65"/>
      <c r="R12" s="65"/>
      <c r="S12" s="65">
        <v>14193055.56</v>
      </c>
      <c r="T12" s="65"/>
      <c r="U12" s="65"/>
      <c r="W12" s="65">
        <v>28238544.58</v>
      </c>
      <c r="X12" s="65"/>
      <c r="Y12" s="65"/>
      <c r="Z12" s="65"/>
    </row>
    <row r="13" spans="1:26" ht="12" customHeight="1">
      <c r="A13" s="68" t="s">
        <v>81</v>
      </c>
      <c r="B13" s="68"/>
      <c r="C13" s="68"/>
      <c r="D13" s="68"/>
      <c r="E13" s="68"/>
      <c r="F13" s="68"/>
      <c r="G13" s="68"/>
      <c r="H13" s="65">
        <v>0</v>
      </c>
      <c r="I13" s="65"/>
      <c r="J13" s="65"/>
      <c r="K13" s="65">
        <v>0</v>
      </c>
      <c r="L13" s="65"/>
      <c r="M13" s="65"/>
      <c r="N13" s="65">
        <v>0</v>
      </c>
      <c r="O13" s="65"/>
      <c r="P13" s="65">
        <v>0</v>
      </c>
      <c r="Q13" s="65"/>
      <c r="R13" s="65"/>
      <c r="S13" s="65">
        <v>0</v>
      </c>
      <c r="T13" s="65"/>
      <c r="U13" s="65"/>
      <c r="W13" s="65">
        <v>0</v>
      </c>
      <c r="X13" s="65"/>
      <c r="Y13" s="65"/>
      <c r="Z13" s="65"/>
    </row>
    <row r="14" spans="1:26" ht="12" customHeight="1">
      <c r="A14" s="68" t="s">
        <v>82</v>
      </c>
      <c r="B14" s="68"/>
      <c r="C14" s="68"/>
      <c r="D14" s="68"/>
      <c r="E14" s="68"/>
      <c r="F14" s="68"/>
      <c r="G14" s="68"/>
      <c r="H14" s="65">
        <v>1524425</v>
      </c>
      <c r="I14" s="65"/>
      <c r="J14" s="65"/>
      <c r="K14" s="65">
        <v>55000</v>
      </c>
      <c r="L14" s="65"/>
      <c r="M14" s="65"/>
      <c r="N14" s="65">
        <v>1579425</v>
      </c>
      <c r="O14" s="65"/>
      <c r="P14" s="65">
        <v>593659</v>
      </c>
      <c r="Q14" s="65"/>
      <c r="R14" s="65"/>
      <c r="S14" s="65">
        <v>593659</v>
      </c>
      <c r="T14" s="65"/>
      <c r="U14" s="65"/>
      <c r="W14" s="65">
        <v>985766</v>
      </c>
      <c r="X14" s="65"/>
      <c r="Y14" s="65"/>
      <c r="Z14" s="65"/>
    </row>
    <row r="15" spans="1:26" ht="12" customHeight="1">
      <c r="A15" s="68" t="s">
        <v>83</v>
      </c>
      <c r="B15" s="68"/>
      <c r="C15" s="68"/>
      <c r="D15" s="68"/>
      <c r="E15" s="68"/>
      <c r="F15" s="68"/>
      <c r="G15" s="68"/>
      <c r="H15" s="65">
        <v>0</v>
      </c>
      <c r="I15" s="65"/>
      <c r="J15" s="65"/>
      <c r="K15" s="65">
        <v>0</v>
      </c>
      <c r="L15" s="65"/>
      <c r="M15" s="65"/>
      <c r="N15" s="65">
        <v>0</v>
      </c>
      <c r="O15" s="65"/>
      <c r="P15" s="65">
        <v>0</v>
      </c>
      <c r="Q15" s="65"/>
      <c r="R15" s="65"/>
      <c r="S15" s="65">
        <v>0</v>
      </c>
      <c r="T15" s="65"/>
      <c r="U15" s="65"/>
      <c r="W15" s="65">
        <v>0</v>
      </c>
      <c r="X15" s="65"/>
      <c r="Y15" s="65"/>
      <c r="Z15" s="65"/>
    </row>
    <row r="16" spans="1:26" ht="12" customHeight="1">
      <c r="A16" s="68" t="s">
        <v>84</v>
      </c>
      <c r="B16" s="68"/>
      <c r="C16" s="68"/>
      <c r="D16" s="68"/>
      <c r="E16" s="68"/>
      <c r="F16" s="68"/>
      <c r="G16" s="68"/>
      <c r="H16" s="65">
        <v>4622379</v>
      </c>
      <c r="I16" s="65"/>
      <c r="J16" s="65"/>
      <c r="K16" s="65">
        <v>1532460.04</v>
      </c>
      <c r="L16" s="65"/>
      <c r="M16" s="65"/>
      <c r="N16" s="65">
        <v>6154839.04</v>
      </c>
      <c r="O16" s="65"/>
      <c r="P16" s="65">
        <v>2481070.4</v>
      </c>
      <c r="Q16" s="65"/>
      <c r="R16" s="65"/>
      <c r="S16" s="65">
        <v>2481070.4</v>
      </c>
      <c r="T16" s="65"/>
      <c r="U16" s="65"/>
      <c r="W16" s="65">
        <v>3673768.64</v>
      </c>
      <c r="X16" s="65"/>
      <c r="Y16" s="65"/>
      <c r="Z16" s="65"/>
    </row>
    <row r="17" spans="1:26" ht="12" customHeight="1">
      <c r="A17" s="68" t="s">
        <v>85</v>
      </c>
      <c r="B17" s="68"/>
      <c r="C17" s="68"/>
      <c r="D17" s="68"/>
      <c r="E17" s="68"/>
      <c r="F17" s="68"/>
      <c r="G17" s="68"/>
      <c r="H17" s="65">
        <v>978475</v>
      </c>
      <c r="I17" s="65"/>
      <c r="J17" s="65"/>
      <c r="K17" s="65">
        <v>1932917.36</v>
      </c>
      <c r="L17" s="65"/>
      <c r="M17" s="65"/>
      <c r="N17" s="65">
        <v>2911392.36</v>
      </c>
      <c r="O17" s="65"/>
      <c r="P17" s="65">
        <v>2104921.06</v>
      </c>
      <c r="Q17" s="65"/>
      <c r="R17" s="65"/>
      <c r="S17" s="65">
        <v>2104921.06</v>
      </c>
      <c r="T17" s="65"/>
      <c r="U17" s="65"/>
      <c r="W17" s="65">
        <v>806471.3</v>
      </c>
      <c r="X17" s="65"/>
      <c r="Y17" s="65"/>
      <c r="Z17" s="65"/>
    </row>
    <row r="18" spans="1:26" ht="12" customHeight="1">
      <c r="A18" s="70" t="s">
        <v>86</v>
      </c>
      <c r="B18" s="70"/>
      <c r="C18" s="70"/>
      <c r="D18" s="70"/>
      <c r="E18" s="70"/>
      <c r="F18" s="70"/>
      <c r="G18" s="70"/>
      <c r="H18" s="69">
        <v>11312895</v>
      </c>
      <c r="I18" s="69"/>
      <c r="J18" s="69"/>
      <c r="K18" s="69">
        <v>5437179.03</v>
      </c>
      <c r="L18" s="69"/>
      <c r="M18" s="69"/>
      <c r="N18" s="69">
        <v>16750074.03</v>
      </c>
      <c r="O18" s="69"/>
      <c r="P18" s="69">
        <v>8850472.07</v>
      </c>
      <c r="Q18" s="69"/>
      <c r="R18" s="69"/>
      <c r="S18" s="69">
        <v>8850472.07</v>
      </c>
      <c r="T18" s="69"/>
      <c r="U18" s="69"/>
      <c r="W18" s="69">
        <v>7899601.96</v>
      </c>
      <c r="X18" s="69"/>
      <c r="Y18" s="69"/>
      <c r="Z18" s="69"/>
    </row>
    <row r="19" spans="1:26" ht="12" customHeight="1">
      <c r="A19" s="68" t="s">
        <v>87</v>
      </c>
      <c r="B19" s="68"/>
      <c r="C19" s="68"/>
      <c r="D19" s="68"/>
      <c r="E19" s="68"/>
      <c r="F19" s="68"/>
      <c r="G19" s="68"/>
      <c r="H19" s="65">
        <v>0</v>
      </c>
      <c r="I19" s="65"/>
      <c r="J19" s="65"/>
      <c r="K19" s="65">
        <v>0</v>
      </c>
      <c r="L19" s="65"/>
      <c r="M19" s="65"/>
      <c r="N19" s="65">
        <v>0</v>
      </c>
      <c r="O19" s="65"/>
      <c r="P19" s="65">
        <v>0</v>
      </c>
      <c r="Q19" s="65"/>
      <c r="R19" s="65"/>
      <c r="S19" s="65">
        <v>0</v>
      </c>
      <c r="T19" s="65"/>
      <c r="U19" s="65"/>
      <c r="W19" s="65">
        <v>0</v>
      </c>
      <c r="X19" s="65"/>
      <c r="Y19" s="65"/>
      <c r="Z19" s="65"/>
    </row>
    <row r="20" spans="1:26" ht="12" customHeight="1">
      <c r="A20" s="68" t="s">
        <v>88</v>
      </c>
      <c r="B20" s="68"/>
      <c r="C20" s="68"/>
      <c r="D20" s="68"/>
      <c r="E20" s="68"/>
      <c r="F20" s="68"/>
      <c r="G20" s="68"/>
      <c r="H20" s="65">
        <v>3655785</v>
      </c>
      <c r="I20" s="65"/>
      <c r="J20" s="65"/>
      <c r="K20" s="65">
        <v>4505667.51</v>
      </c>
      <c r="L20" s="65"/>
      <c r="M20" s="65"/>
      <c r="N20" s="65">
        <v>8161452.51</v>
      </c>
      <c r="O20" s="65"/>
      <c r="P20" s="65">
        <v>5578148.26</v>
      </c>
      <c r="Q20" s="65"/>
      <c r="R20" s="65"/>
      <c r="S20" s="65">
        <v>5578148.26</v>
      </c>
      <c r="T20" s="65"/>
      <c r="U20" s="65"/>
      <c r="W20" s="65">
        <v>2583304.25</v>
      </c>
      <c r="X20" s="65"/>
      <c r="Y20" s="65"/>
      <c r="Z20" s="65"/>
    </row>
    <row r="21" spans="1:26" ht="12" customHeight="1">
      <c r="A21" s="68" t="s">
        <v>89</v>
      </c>
      <c r="B21" s="68"/>
      <c r="C21" s="68"/>
      <c r="D21" s="68"/>
      <c r="E21" s="68"/>
      <c r="F21" s="68"/>
      <c r="G21" s="68"/>
      <c r="H21" s="65">
        <v>0</v>
      </c>
      <c r="I21" s="65"/>
      <c r="J21" s="65"/>
      <c r="K21" s="65">
        <v>0</v>
      </c>
      <c r="L21" s="65"/>
      <c r="M21" s="65"/>
      <c r="N21" s="65">
        <v>0</v>
      </c>
      <c r="O21" s="65"/>
      <c r="P21" s="65">
        <v>0</v>
      </c>
      <c r="Q21" s="65"/>
      <c r="R21" s="65"/>
      <c r="S21" s="65">
        <v>0</v>
      </c>
      <c r="T21" s="65"/>
      <c r="U21" s="65"/>
      <c r="W21" s="65">
        <v>0</v>
      </c>
      <c r="X21" s="65"/>
      <c r="Y21" s="65"/>
      <c r="Z21" s="65"/>
    </row>
    <row r="22" spans="1:26" ht="22.5" customHeight="1">
      <c r="A22" s="68" t="s">
        <v>90</v>
      </c>
      <c r="B22" s="68"/>
      <c r="C22" s="68"/>
      <c r="D22" s="68"/>
      <c r="E22" s="68"/>
      <c r="F22" s="68"/>
      <c r="G22" s="68"/>
      <c r="H22" s="65">
        <v>396361</v>
      </c>
      <c r="I22" s="65"/>
      <c r="J22" s="65"/>
      <c r="K22" s="65">
        <v>0</v>
      </c>
      <c r="L22" s="65"/>
      <c r="M22" s="65"/>
      <c r="N22" s="65">
        <v>396361</v>
      </c>
      <c r="O22" s="65"/>
      <c r="P22" s="65">
        <v>125698</v>
      </c>
      <c r="Q22" s="65"/>
      <c r="R22" s="65"/>
      <c r="S22" s="65">
        <v>125698</v>
      </c>
      <c r="T22" s="65"/>
      <c r="U22" s="65"/>
      <c r="W22" s="65">
        <v>270663</v>
      </c>
      <c r="X22" s="65"/>
      <c r="Y22" s="65"/>
      <c r="Z22" s="65"/>
    </row>
    <row r="23" spans="1:26" ht="12" customHeight="1">
      <c r="A23" s="68" t="s">
        <v>91</v>
      </c>
      <c r="B23" s="68"/>
      <c r="C23" s="68"/>
      <c r="D23" s="68"/>
      <c r="E23" s="68"/>
      <c r="F23" s="68"/>
      <c r="G23" s="68"/>
      <c r="H23" s="65">
        <v>670728</v>
      </c>
      <c r="I23" s="65"/>
      <c r="J23" s="65"/>
      <c r="K23" s="65">
        <v>216392.45</v>
      </c>
      <c r="L23" s="65"/>
      <c r="M23" s="65"/>
      <c r="N23" s="65">
        <v>887120.45</v>
      </c>
      <c r="O23" s="65"/>
      <c r="P23" s="65">
        <v>442445.45</v>
      </c>
      <c r="Q23" s="65"/>
      <c r="R23" s="65"/>
      <c r="S23" s="65">
        <v>442445.45</v>
      </c>
      <c r="T23" s="65"/>
      <c r="U23" s="65"/>
      <c r="W23" s="65">
        <v>444675</v>
      </c>
      <c r="X23" s="65"/>
      <c r="Y23" s="65"/>
      <c r="Z23" s="65"/>
    </row>
    <row r="24" spans="1:26" ht="12" customHeight="1">
      <c r="A24" s="68" t="s">
        <v>92</v>
      </c>
      <c r="B24" s="68"/>
      <c r="C24" s="68"/>
      <c r="D24" s="68"/>
      <c r="E24" s="68"/>
      <c r="F24" s="68"/>
      <c r="G24" s="68"/>
      <c r="H24" s="65">
        <v>6590021</v>
      </c>
      <c r="I24" s="65"/>
      <c r="J24" s="65"/>
      <c r="K24" s="65">
        <v>715119.07</v>
      </c>
      <c r="L24" s="65"/>
      <c r="M24" s="65"/>
      <c r="N24" s="65">
        <v>7305140.07</v>
      </c>
      <c r="O24" s="65"/>
      <c r="P24" s="65">
        <v>2704180.36</v>
      </c>
      <c r="Q24" s="65"/>
      <c r="R24" s="65"/>
      <c r="S24" s="65">
        <v>2704180.36</v>
      </c>
      <c r="T24" s="65"/>
      <c r="U24" s="65"/>
      <c r="W24" s="65">
        <v>4600959.71</v>
      </c>
      <c r="X24" s="65"/>
      <c r="Y24" s="65"/>
      <c r="Z24" s="65"/>
    </row>
    <row r="25" spans="1:26" ht="12" customHeight="1">
      <c r="A25" s="68" t="s">
        <v>93</v>
      </c>
      <c r="B25" s="68"/>
      <c r="C25" s="68"/>
      <c r="D25" s="68"/>
      <c r="E25" s="68"/>
      <c r="F25" s="68"/>
      <c r="G25" s="68"/>
      <c r="H25" s="65">
        <v>0</v>
      </c>
      <c r="I25" s="65"/>
      <c r="J25" s="65"/>
      <c r="K25" s="65">
        <v>0</v>
      </c>
      <c r="L25" s="65"/>
      <c r="M25" s="65"/>
      <c r="N25" s="65">
        <v>0</v>
      </c>
      <c r="O25" s="65"/>
      <c r="P25" s="65">
        <v>0</v>
      </c>
      <c r="Q25" s="65"/>
      <c r="R25" s="65"/>
      <c r="S25" s="65">
        <v>0</v>
      </c>
      <c r="T25" s="65"/>
      <c r="U25" s="65"/>
      <c r="W25" s="65">
        <v>0</v>
      </c>
      <c r="X25" s="65"/>
      <c r="Y25" s="65"/>
      <c r="Z25" s="65"/>
    </row>
    <row r="26" spans="1:26" ht="12" customHeight="1">
      <c r="A26" s="70" t="s">
        <v>94</v>
      </c>
      <c r="B26" s="70"/>
      <c r="C26" s="70"/>
      <c r="D26" s="70"/>
      <c r="E26" s="70"/>
      <c r="F26" s="70"/>
      <c r="G26" s="70"/>
      <c r="H26" s="69">
        <v>22166161.78</v>
      </c>
      <c r="I26" s="69"/>
      <c r="J26" s="69"/>
      <c r="K26" s="69">
        <v>0</v>
      </c>
      <c r="L26" s="69"/>
      <c r="M26" s="69"/>
      <c r="N26" s="69">
        <v>22166161.78</v>
      </c>
      <c r="O26" s="69"/>
      <c r="P26" s="69">
        <v>80312</v>
      </c>
      <c r="Q26" s="69"/>
      <c r="R26" s="69"/>
      <c r="S26" s="69">
        <v>80312</v>
      </c>
      <c r="T26" s="69"/>
      <c r="U26" s="69"/>
      <c r="W26" s="69">
        <v>22085849.78</v>
      </c>
      <c r="X26" s="69"/>
      <c r="Y26" s="69"/>
      <c r="Z26" s="69"/>
    </row>
    <row r="27" spans="1:26" ht="22.5" customHeight="1">
      <c r="A27" s="68" t="s">
        <v>95</v>
      </c>
      <c r="B27" s="68"/>
      <c r="C27" s="68"/>
      <c r="D27" s="68"/>
      <c r="E27" s="68"/>
      <c r="F27" s="68"/>
      <c r="G27" s="68"/>
      <c r="H27" s="65">
        <v>0</v>
      </c>
      <c r="I27" s="65"/>
      <c r="J27" s="65"/>
      <c r="K27" s="65">
        <v>0</v>
      </c>
      <c r="L27" s="65"/>
      <c r="M27" s="65"/>
      <c r="N27" s="65">
        <v>0</v>
      </c>
      <c r="O27" s="65"/>
      <c r="P27" s="65">
        <v>0</v>
      </c>
      <c r="Q27" s="65"/>
      <c r="R27" s="65"/>
      <c r="S27" s="65">
        <v>0</v>
      </c>
      <c r="T27" s="65"/>
      <c r="U27" s="65"/>
      <c r="W27" s="65">
        <v>0</v>
      </c>
      <c r="X27" s="65"/>
      <c r="Y27" s="65"/>
      <c r="Z27" s="65"/>
    </row>
    <row r="28" spans="1:26" ht="12" customHeight="1">
      <c r="A28" s="68" t="s">
        <v>96</v>
      </c>
      <c r="B28" s="68"/>
      <c r="C28" s="68"/>
      <c r="D28" s="68"/>
      <c r="E28" s="68"/>
      <c r="F28" s="68"/>
      <c r="G28" s="68"/>
      <c r="H28" s="65">
        <v>0</v>
      </c>
      <c r="I28" s="65"/>
      <c r="J28" s="65"/>
      <c r="K28" s="65">
        <v>0</v>
      </c>
      <c r="L28" s="65"/>
      <c r="M28" s="65"/>
      <c r="N28" s="65">
        <v>0</v>
      </c>
      <c r="O28" s="65"/>
      <c r="P28" s="65">
        <v>0</v>
      </c>
      <c r="Q28" s="65"/>
      <c r="R28" s="65"/>
      <c r="S28" s="65">
        <v>0</v>
      </c>
      <c r="T28" s="65"/>
      <c r="U28" s="65"/>
      <c r="W28" s="65">
        <v>0</v>
      </c>
      <c r="X28" s="65"/>
      <c r="Y28" s="65"/>
      <c r="Z28" s="65"/>
    </row>
    <row r="29" spans="1:26" ht="12" customHeight="1">
      <c r="A29" s="68" t="s">
        <v>97</v>
      </c>
      <c r="B29" s="68"/>
      <c r="C29" s="68"/>
      <c r="D29" s="68"/>
      <c r="E29" s="68"/>
      <c r="F29" s="68"/>
      <c r="G29" s="68"/>
      <c r="H29" s="65">
        <v>0</v>
      </c>
      <c r="I29" s="65"/>
      <c r="J29" s="65"/>
      <c r="K29" s="65">
        <v>0</v>
      </c>
      <c r="L29" s="65"/>
      <c r="M29" s="65"/>
      <c r="N29" s="65">
        <v>0</v>
      </c>
      <c r="O29" s="65"/>
      <c r="P29" s="65">
        <v>0</v>
      </c>
      <c r="Q29" s="65"/>
      <c r="R29" s="65"/>
      <c r="S29" s="65">
        <v>0</v>
      </c>
      <c r="T29" s="65"/>
      <c r="U29" s="65"/>
      <c r="W29" s="65">
        <v>0</v>
      </c>
      <c r="X29" s="65"/>
      <c r="Y29" s="65"/>
      <c r="Z29" s="65"/>
    </row>
    <row r="30" spans="1:26" ht="12" customHeight="1">
      <c r="A30" s="68" t="s">
        <v>98</v>
      </c>
      <c r="B30" s="68"/>
      <c r="C30" s="68"/>
      <c r="D30" s="68"/>
      <c r="E30" s="68"/>
      <c r="F30" s="68"/>
      <c r="G30" s="68"/>
      <c r="H30" s="65">
        <v>0</v>
      </c>
      <c r="I30" s="65"/>
      <c r="J30" s="65"/>
      <c r="K30" s="65">
        <v>0</v>
      </c>
      <c r="L30" s="65"/>
      <c r="M30" s="65"/>
      <c r="N30" s="65">
        <v>0</v>
      </c>
      <c r="O30" s="65"/>
      <c r="P30" s="65">
        <v>0</v>
      </c>
      <c r="Q30" s="65"/>
      <c r="R30" s="65"/>
      <c r="S30" s="65">
        <v>0</v>
      </c>
      <c r="T30" s="65"/>
      <c r="U30" s="65"/>
      <c r="W30" s="65">
        <v>0</v>
      </c>
      <c r="X30" s="65"/>
      <c r="Y30" s="65"/>
      <c r="Z30" s="65"/>
    </row>
    <row r="31" spans="1:26" ht="12" customHeight="1">
      <c r="A31" s="68" t="s">
        <v>99</v>
      </c>
      <c r="B31" s="68"/>
      <c r="C31" s="68"/>
      <c r="D31" s="68"/>
      <c r="E31" s="68"/>
      <c r="F31" s="68"/>
      <c r="G31" s="68"/>
      <c r="H31" s="65">
        <v>0</v>
      </c>
      <c r="I31" s="65"/>
      <c r="J31" s="65"/>
      <c r="K31" s="65">
        <v>0</v>
      </c>
      <c r="L31" s="65"/>
      <c r="M31" s="65"/>
      <c r="N31" s="65">
        <v>0</v>
      </c>
      <c r="O31" s="65"/>
      <c r="P31" s="65">
        <v>0</v>
      </c>
      <c r="Q31" s="65"/>
      <c r="R31" s="65"/>
      <c r="S31" s="65">
        <v>0</v>
      </c>
      <c r="T31" s="65"/>
      <c r="U31" s="65"/>
      <c r="W31" s="65">
        <v>0</v>
      </c>
      <c r="X31" s="65"/>
      <c r="Y31" s="65"/>
      <c r="Z31" s="65"/>
    </row>
    <row r="32" spans="1:26" ht="12" customHeight="1">
      <c r="A32" s="68" t="s">
        <v>100</v>
      </c>
      <c r="B32" s="68"/>
      <c r="C32" s="68"/>
      <c r="D32" s="68"/>
      <c r="E32" s="68"/>
      <c r="F32" s="68"/>
      <c r="G32" s="68"/>
      <c r="H32" s="65">
        <v>22166161.78</v>
      </c>
      <c r="I32" s="65"/>
      <c r="J32" s="65"/>
      <c r="K32" s="65">
        <v>0</v>
      </c>
      <c r="L32" s="65"/>
      <c r="M32" s="65"/>
      <c r="N32" s="65">
        <v>22166161.78</v>
      </c>
      <c r="O32" s="65"/>
      <c r="P32" s="65">
        <v>80312</v>
      </c>
      <c r="Q32" s="65"/>
      <c r="R32" s="65"/>
      <c r="S32" s="65">
        <v>80312</v>
      </c>
      <c r="T32" s="65"/>
      <c r="U32" s="65"/>
      <c r="W32" s="65">
        <v>22085849.78</v>
      </c>
      <c r="X32" s="65"/>
      <c r="Y32" s="65"/>
      <c r="Z32" s="65"/>
    </row>
    <row r="33" spans="1:26" ht="12" customHeight="1">
      <c r="A33" s="68" t="s">
        <v>101</v>
      </c>
      <c r="B33" s="68"/>
      <c r="C33" s="68"/>
      <c r="D33" s="68"/>
      <c r="E33" s="68"/>
      <c r="F33" s="68"/>
      <c r="G33" s="68"/>
      <c r="H33" s="65">
        <v>0</v>
      </c>
      <c r="I33" s="65"/>
      <c r="J33" s="65"/>
      <c r="K33" s="65">
        <v>0</v>
      </c>
      <c r="L33" s="65"/>
      <c r="M33" s="65"/>
      <c r="N33" s="65">
        <v>0</v>
      </c>
      <c r="O33" s="65"/>
      <c r="P33" s="65">
        <v>0</v>
      </c>
      <c r="Q33" s="65"/>
      <c r="R33" s="65"/>
      <c r="S33" s="65">
        <v>0</v>
      </c>
      <c r="T33" s="65"/>
      <c r="U33" s="65"/>
      <c r="W33" s="65">
        <v>0</v>
      </c>
      <c r="X33" s="65"/>
      <c r="Y33" s="65"/>
      <c r="Z33" s="65"/>
    </row>
    <row r="34" spans="1:26" ht="12" customHeight="1">
      <c r="A34" s="68" t="s">
        <v>102</v>
      </c>
      <c r="B34" s="68"/>
      <c r="C34" s="68"/>
      <c r="D34" s="68"/>
      <c r="E34" s="68"/>
      <c r="F34" s="68"/>
      <c r="G34" s="68"/>
      <c r="H34" s="65">
        <v>0</v>
      </c>
      <c r="I34" s="65"/>
      <c r="J34" s="65"/>
      <c r="K34" s="65">
        <v>0</v>
      </c>
      <c r="L34" s="65"/>
      <c r="M34" s="65"/>
      <c r="N34" s="65">
        <v>0</v>
      </c>
      <c r="O34" s="65"/>
      <c r="P34" s="65">
        <v>0</v>
      </c>
      <c r="Q34" s="65"/>
      <c r="R34" s="65"/>
      <c r="S34" s="65">
        <v>0</v>
      </c>
      <c r="T34" s="65"/>
      <c r="U34" s="65"/>
      <c r="W34" s="65">
        <v>0</v>
      </c>
      <c r="X34" s="65"/>
      <c r="Y34" s="65"/>
      <c r="Z34" s="65"/>
    </row>
    <row r="35" spans="1:26" ht="12" customHeight="1">
      <c r="A35" s="68" t="s">
        <v>103</v>
      </c>
      <c r="B35" s="68"/>
      <c r="C35" s="68"/>
      <c r="D35" s="68"/>
      <c r="E35" s="68"/>
      <c r="F35" s="68"/>
      <c r="G35" s="68"/>
      <c r="H35" s="65">
        <v>0</v>
      </c>
      <c r="I35" s="65"/>
      <c r="J35" s="65"/>
      <c r="K35" s="65">
        <v>0</v>
      </c>
      <c r="L35" s="65"/>
      <c r="M35" s="65"/>
      <c r="N35" s="65">
        <v>0</v>
      </c>
      <c r="O35" s="65"/>
      <c r="P35" s="65">
        <v>0</v>
      </c>
      <c r="Q35" s="65"/>
      <c r="R35" s="65"/>
      <c r="S35" s="65">
        <v>0</v>
      </c>
      <c r="T35" s="65"/>
      <c r="U35" s="65"/>
      <c r="W35" s="65">
        <v>0</v>
      </c>
      <c r="X35" s="65"/>
      <c r="Y35" s="65"/>
      <c r="Z35" s="65"/>
    </row>
    <row r="36" spans="1:26" ht="12" customHeight="1">
      <c r="A36" s="70" t="s">
        <v>104</v>
      </c>
      <c r="B36" s="70"/>
      <c r="C36" s="70"/>
      <c r="D36" s="70"/>
      <c r="E36" s="70"/>
      <c r="F36" s="70"/>
      <c r="G36" s="70"/>
      <c r="H36" s="69">
        <v>0</v>
      </c>
      <c r="I36" s="69"/>
      <c r="J36" s="69"/>
      <c r="K36" s="69">
        <v>4261817.04</v>
      </c>
      <c r="L36" s="69"/>
      <c r="M36" s="69"/>
      <c r="N36" s="69">
        <v>4261817.04</v>
      </c>
      <c r="O36" s="69"/>
      <c r="P36" s="69">
        <v>4054911.7</v>
      </c>
      <c r="Q36" s="69"/>
      <c r="R36" s="69"/>
      <c r="S36" s="69">
        <v>4054911.7</v>
      </c>
      <c r="T36" s="69"/>
      <c r="U36" s="69"/>
      <c r="W36" s="69">
        <v>206905.34</v>
      </c>
      <c r="X36" s="69"/>
      <c r="Y36" s="69"/>
      <c r="Z36" s="69"/>
    </row>
    <row r="37" spans="1:26" ht="21" customHeight="1">
      <c r="A37" s="68" t="s">
        <v>105</v>
      </c>
      <c r="B37" s="68"/>
      <c r="C37" s="68"/>
      <c r="D37" s="68"/>
      <c r="E37" s="68"/>
      <c r="F37" s="68"/>
      <c r="G37" s="68"/>
      <c r="H37" s="65">
        <v>0</v>
      </c>
      <c r="I37" s="65"/>
      <c r="J37" s="65"/>
      <c r="K37" s="65">
        <v>0</v>
      </c>
      <c r="L37" s="65"/>
      <c r="M37" s="65"/>
      <c r="N37" s="65">
        <v>0</v>
      </c>
      <c r="O37" s="65"/>
      <c r="P37" s="65">
        <v>0</v>
      </c>
      <c r="Q37" s="65"/>
      <c r="R37" s="65"/>
      <c r="S37" s="65">
        <v>0</v>
      </c>
      <c r="T37" s="65"/>
      <c r="U37" s="65"/>
      <c r="W37" s="65">
        <v>0</v>
      </c>
      <c r="X37" s="65"/>
      <c r="Y37" s="65"/>
      <c r="Z37" s="65"/>
    </row>
    <row r="38" spans="1:26" ht="24.75" customHeight="1">
      <c r="A38" s="68" t="s">
        <v>106</v>
      </c>
      <c r="B38" s="68"/>
      <c r="C38" s="68"/>
      <c r="D38" s="68"/>
      <c r="E38" s="68"/>
      <c r="F38" s="68"/>
      <c r="G38" s="68"/>
      <c r="H38" s="65">
        <v>0</v>
      </c>
      <c r="I38" s="65"/>
      <c r="J38" s="65"/>
      <c r="K38" s="65">
        <v>0</v>
      </c>
      <c r="L38" s="65"/>
      <c r="M38" s="65"/>
      <c r="N38" s="65">
        <v>0</v>
      </c>
      <c r="O38" s="65"/>
      <c r="P38" s="65">
        <v>0</v>
      </c>
      <c r="Q38" s="65"/>
      <c r="R38" s="65"/>
      <c r="S38" s="65">
        <v>0</v>
      </c>
      <c r="T38" s="65"/>
      <c r="U38" s="65"/>
      <c r="W38" s="65">
        <v>0</v>
      </c>
      <c r="X38" s="65"/>
      <c r="Y38" s="65"/>
      <c r="Z38" s="65"/>
    </row>
    <row r="39" spans="1:26" ht="12" customHeight="1">
      <c r="A39" s="68" t="s">
        <v>107</v>
      </c>
      <c r="B39" s="68"/>
      <c r="C39" s="68"/>
      <c r="D39" s="68"/>
      <c r="E39" s="68"/>
      <c r="F39" s="68"/>
      <c r="G39" s="68"/>
      <c r="H39" s="65">
        <v>0</v>
      </c>
      <c r="I39" s="65"/>
      <c r="J39" s="65"/>
      <c r="K39" s="65">
        <v>0</v>
      </c>
      <c r="L39" s="65"/>
      <c r="M39" s="65"/>
      <c r="N39" s="65">
        <v>0</v>
      </c>
      <c r="O39" s="65"/>
      <c r="P39" s="65">
        <v>0</v>
      </c>
      <c r="Q39" s="65"/>
      <c r="R39" s="65"/>
      <c r="S39" s="65">
        <v>0</v>
      </c>
      <c r="T39" s="65"/>
      <c r="U39" s="65"/>
      <c r="W39" s="65">
        <v>0</v>
      </c>
      <c r="X39" s="65"/>
      <c r="Y39" s="65"/>
      <c r="Z39" s="65"/>
    </row>
    <row r="40" spans="1:26" ht="12" customHeight="1">
      <c r="A40" s="68" t="s">
        <v>108</v>
      </c>
      <c r="B40" s="68"/>
      <c r="C40" s="68"/>
      <c r="D40" s="68"/>
      <c r="E40" s="68"/>
      <c r="F40" s="68"/>
      <c r="G40" s="68"/>
      <c r="H40" s="65">
        <v>0</v>
      </c>
      <c r="I40" s="65"/>
      <c r="J40" s="65"/>
      <c r="K40" s="65">
        <v>4261817.04</v>
      </c>
      <c r="L40" s="65"/>
      <c r="M40" s="65"/>
      <c r="N40" s="65">
        <v>4261817.04</v>
      </c>
      <c r="O40" s="65"/>
      <c r="P40" s="65">
        <v>4054911.7</v>
      </c>
      <c r="Q40" s="65"/>
      <c r="R40" s="65"/>
      <c r="S40" s="65">
        <v>4054911.7</v>
      </c>
      <c r="T40" s="65"/>
      <c r="U40" s="65"/>
      <c r="W40" s="65">
        <v>206905.34</v>
      </c>
      <c r="X40" s="65"/>
      <c r="Y40" s="65"/>
      <c r="Z40" s="65"/>
    </row>
    <row r="41" spans="1:26" ht="7.5" customHeight="1">
      <c r="A41" s="66" t="s">
        <v>109</v>
      </c>
      <c r="B41" s="66"/>
      <c r="C41" s="66"/>
      <c r="D41" s="66"/>
      <c r="H41" s="67">
        <v>80088737.78</v>
      </c>
      <c r="I41" s="67"/>
      <c r="J41" s="67"/>
      <c r="K41" s="67">
        <v>16356020.01</v>
      </c>
      <c r="L41" s="67"/>
      <c r="M41" s="67"/>
      <c r="N41" s="67">
        <v>96444757.79</v>
      </c>
      <c r="O41" s="67"/>
      <c r="P41" s="67">
        <v>32419419.19</v>
      </c>
      <c r="Q41" s="67"/>
      <c r="R41" s="67"/>
      <c r="S41" s="67">
        <v>32407681.79</v>
      </c>
      <c r="T41" s="67"/>
      <c r="U41" s="67"/>
      <c r="W41" s="67">
        <v>64025338.6</v>
      </c>
      <c r="X41" s="67"/>
      <c r="Y41" s="67"/>
      <c r="Z41" s="67"/>
    </row>
    <row r="42" spans="1:26" ht="8.25" customHeight="1">
      <c r="A42" s="66"/>
      <c r="B42" s="66"/>
      <c r="C42" s="66"/>
      <c r="D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W42" s="67"/>
      <c r="X42" s="67"/>
      <c r="Y42" s="67"/>
      <c r="Z42" s="67"/>
    </row>
    <row r="44" spans="1:26" ht="15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5.75">
      <c r="A46" s="29"/>
      <c r="B46" s="30"/>
      <c r="C46" s="30"/>
      <c r="D46" s="30"/>
      <c r="E46" s="30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63" t="s">
        <v>51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30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>
      <c r="A49" s="12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61" t="s">
        <v>52</v>
      </c>
      <c r="B50" s="61"/>
      <c r="C50" s="61"/>
      <c r="D50" s="61"/>
      <c r="E50" s="61"/>
      <c r="F50" s="61"/>
      <c r="G50" s="61"/>
      <c r="H50" s="61" t="s">
        <v>53</v>
      </c>
      <c r="I50" s="61"/>
      <c r="J50" s="61"/>
      <c r="K50" s="61"/>
      <c r="L50" s="61"/>
      <c r="M50" s="61"/>
      <c r="N50" s="61"/>
      <c r="O50" s="32"/>
      <c r="P50" s="59" t="s">
        <v>54</v>
      </c>
      <c r="Q50" s="59"/>
      <c r="R50" s="59"/>
      <c r="S50" s="59"/>
      <c r="T50" s="59"/>
      <c r="U50" s="59"/>
      <c r="V50" s="59"/>
      <c r="W50" s="59"/>
      <c r="X50" s="59"/>
      <c r="Y50" s="59"/>
      <c r="Z50" s="32"/>
    </row>
    <row r="51" spans="1:26" ht="15">
      <c r="A51" s="64" t="s">
        <v>55</v>
      </c>
      <c r="B51" s="64"/>
      <c r="C51" s="64"/>
      <c r="D51" s="64"/>
      <c r="E51" s="64"/>
      <c r="F51" s="64"/>
      <c r="G51" s="64"/>
      <c r="H51" s="60" t="s">
        <v>56</v>
      </c>
      <c r="I51" s="60"/>
      <c r="J51" s="60"/>
      <c r="K51" s="60"/>
      <c r="L51" s="60"/>
      <c r="M51" s="60"/>
      <c r="N51" s="60"/>
      <c r="O51" s="32"/>
      <c r="P51" s="60" t="s">
        <v>57</v>
      </c>
      <c r="Q51" s="60"/>
      <c r="R51" s="60"/>
      <c r="S51" s="60"/>
      <c r="T51" s="60"/>
      <c r="U51" s="60"/>
      <c r="V51" s="60"/>
      <c r="W51" s="60"/>
      <c r="X51" s="60"/>
      <c r="Y51" s="60"/>
      <c r="Z51" s="32"/>
    </row>
  </sheetData>
  <sheetProtection/>
  <mergeCells count="257">
    <mergeCell ref="A1:E2"/>
    <mergeCell ref="F1:W1"/>
    <mergeCell ref="F2:T2"/>
    <mergeCell ref="D3:Q3"/>
    <mergeCell ref="R3:T3"/>
    <mergeCell ref="U3:Y3"/>
    <mergeCell ref="D4:S4"/>
    <mergeCell ref="U4:X4"/>
    <mergeCell ref="H5:U5"/>
    <mergeCell ref="A6:G7"/>
    <mergeCell ref="H6:J6"/>
    <mergeCell ref="K6:M6"/>
    <mergeCell ref="N6:O6"/>
    <mergeCell ref="P6:R6"/>
    <mergeCell ref="S6:U6"/>
    <mergeCell ref="V6:Z6"/>
    <mergeCell ref="V7:W7"/>
    <mergeCell ref="X7:Z7"/>
    <mergeCell ref="A9:G9"/>
    <mergeCell ref="H9:J9"/>
    <mergeCell ref="K9:M9"/>
    <mergeCell ref="N9:O9"/>
    <mergeCell ref="P9:R9"/>
    <mergeCell ref="S9:U9"/>
    <mergeCell ref="W9:Z9"/>
    <mergeCell ref="S11:U11"/>
    <mergeCell ref="W11:Z11"/>
    <mergeCell ref="A10:G10"/>
    <mergeCell ref="H10:J10"/>
    <mergeCell ref="K10:M10"/>
    <mergeCell ref="N10:O10"/>
    <mergeCell ref="P10:R10"/>
    <mergeCell ref="S10:U10"/>
    <mergeCell ref="K12:M12"/>
    <mergeCell ref="N12:O12"/>
    <mergeCell ref="P12:R12"/>
    <mergeCell ref="S12:U12"/>
    <mergeCell ref="W10:Z10"/>
    <mergeCell ref="A11:G11"/>
    <mergeCell ref="H11:J11"/>
    <mergeCell ref="K11:M11"/>
    <mergeCell ref="N11:O11"/>
    <mergeCell ref="P11:R11"/>
    <mergeCell ref="W12:Z12"/>
    <mergeCell ref="A13:G13"/>
    <mergeCell ref="H13:J13"/>
    <mergeCell ref="K13:M13"/>
    <mergeCell ref="N13:O13"/>
    <mergeCell ref="P13:R13"/>
    <mergeCell ref="S13:U13"/>
    <mergeCell ref="W13:Z13"/>
    <mergeCell ref="A12:G12"/>
    <mergeCell ref="H12:J12"/>
    <mergeCell ref="S15:U15"/>
    <mergeCell ref="W15:Z15"/>
    <mergeCell ref="A14:G14"/>
    <mergeCell ref="H14:J14"/>
    <mergeCell ref="K14:M14"/>
    <mergeCell ref="N14:O14"/>
    <mergeCell ref="P14:R14"/>
    <mergeCell ref="S14:U14"/>
    <mergeCell ref="K16:M16"/>
    <mergeCell ref="N16:O16"/>
    <mergeCell ref="P16:R16"/>
    <mergeCell ref="S16:U16"/>
    <mergeCell ref="W14:Z14"/>
    <mergeCell ref="A15:G15"/>
    <mergeCell ref="H15:J15"/>
    <mergeCell ref="K15:M15"/>
    <mergeCell ref="N15:O15"/>
    <mergeCell ref="P15:R15"/>
    <mergeCell ref="W16:Z16"/>
    <mergeCell ref="A17:G17"/>
    <mergeCell ref="H17:J17"/>
    <mergeCell ref="K17:M17"/>
    <mergeCell ref="N17:O17"/>
    <mergeCell ref="P17:R17"/>
    <mergeCell ref="S17:U17"/>
    <mergeCell ref="W17:Z17"/>
    <mergeCell ref="A16:G16"/>
    <mergeCell ref="H16:J16"/>
    <mergeCell ref="S19:U19"/>
    <mergeCell ref="W19:Z19"/>
    <mergeCell ref="A18:G18"/>
    <mergeCell ref="H18:J18"/>
    <mergeCell ref="K18:M18"/>
    <mergeCell ref="N18:O18"/>
    <mergeCell ref="P18:R18"/>
    <mergeCell ref="S18:U18"/>
    <mergeCell ref="K20:M20"/>
    <mergeCell ref="N20:O20"/>
    <mergeCell ref="P20:R20"/>
    <mergeCell ref="S20:U20"/>
    <mergeCell ref="W18:Z18"/>
    <mergeCell ref="A19:G19"/>
    <mergeCell ref="H19:J19"/>
    <mergeCell ref="K19:M19"/>
    <mergeCell ref="N19:O19"/>
    <mergeCell ref="P19:R19"/>
    <mergeCell ref="W20:Z20"/>
    <mergeCell ref="A21:G21"/>
    <mergeCell ref="H21:J21"/>
    <mergeCell ref="K21:M21"/>
    <mergeCell ref="N21:O21"/>
    <mergeCell ref="P21:R21"/>
    <mergeCell ref="S21:U21"/>
    <mergeCell ref="W21:Z21"/>
    <mergeCell ref="A20:G20"/>
    <mergeCell ref="H20:J20"/>
    <mergeCell ref="S23:U23"/>
    <mergeCell ref="W23:Z23"/>
    <mergeCell ref="A22:G22"/>
    <mergeCell ref="H22:J22"/>
    <mergeCell ref="K22:M22"/>
    <mergeCell ref="N22:O22"/>
    <mergeCell ref="P22:R22"/>
    <mergeCell ref="S22:U22"/>
    <mergeCell ref="K24:M24"/>
    <mergeCell ref="N24:O24"/>
    <mergeCell ref="P24:R24"/>
    <mergeCell ref="S24:U24"/>
    <mergeCell ref="W22:Z22"/>
    <mergeCell ref="A23:G23"/>
    <mergeCell ref="H23:J23"/>
    <mergeCell ref="K23:M23"/>
    <mergeCell ref="N23:O23"/>
    <mergeCell ref="P23:R23"/>
    <mergeCell ref="W24:Z24"/>
    <mergeCell ref="A25:G25"/>
    <mergeCell ref="H25:J25"/>
    <mergeCell ref="K25:M25"/>
    <mergeCell ref="N25:O25"/>
    <mergeCell ref="P25:R25"/>
    <mergeCell ref="S25:U25"/>
    <mergeCell ref="W25:Z25"/>
    <mergeCell ref="A24:G24"/>
    <mergeCell ref="H24:J24"/>
    <mergeCell ref="S27:U27"/>
    <mergeCell ref="W27:Z27"/>
    <mergeCell ref="A26:G26"/>
    <mergeCell ref="H26:J26"/>
    <mergeCell ref="K26:M26"/>
    <mergeCell ref="N26:O26"/>
    <mergeCell ref="P26:R26"/>
    <mergeCell ref="S26:U26"/>
    <mergeCell ref="K28:M28"/>
    <mergeCell ref="N28:O28"/>
    <mergeCell ref="P28:R28"/>
    <mergeCell ref="S28:U28"/>
    <mergeCell ref="W26:Z26"/>
    <mergeCell ref="A27:G27"/>
    <mergeCell ref="H27:J27"/>
    <mergeCell ref="K27:M27"/>
    <mergeCell ref="N27:O27"/>
    <mergeCell ref="P27:R27"/>
    <mergeCell ref="W28:Z28"/>
    <mergeCell ref="A29:G29"/>
    <mergeCell ref="H29:J29"/>
    <mergeCell ref="K29:M29"/>
    <mergeCell ref="N29:O29"/>
    <mergeCell ref="P29:R29"/>
    <mergeCell ref="S29:U29"/>
    <mergeCell ref="W29:Z29"/>
    <mergeCell ref="A28:G28"/>
    <mergeCell ref="H28:J28"/>
    <mergeCell ref="S31:U31"/>
    <mergeCell ref="W31:Z31"/>
    <mergeCell ref="A30:G30"/>
    <mergeCell ref="H30:J30"/>
    <mergeCell ref="K30:M30"/>
    <mergeCell ref="N30:O30"/>
    <mergeCell ref="P30:R30"/>
    <mergeCell ref="S30:U30"/>
    <mergeCell ref="K32:M32"/>
    <mergeCell ref="N32:O32"/>
    <mergeCell ref="P32:R32"/>
    <mergeCell ref="S32:U32"/>
    <mergeCell ref="W30:Z30"/>
    <mergeCell ref="A31:G31"/>
    <mergeCell ref="H31:J31"/>
    <mergeCell ref="K31:M31"/>
    <mergeCell ref="N31:O31"/>
    <mergeCell ref="P31:R31"/>
    <mergeCell ref="W32:Z32"/>
    <mergeCell ref="A33:G33"/>
    <mergeCell ref="H33:J33"/>
    <mergeCell ref="K33:M33"/>
    <mergeCell ref="N33:O33"/>
    <mergeCell ref="P33:R33"/>
    <mergeCell ref="S33:U33"/>
    <mergeCell ref="W33:Z33"/>
    <mergeCell ref="A32:G32"/>
    <mergeCell ref="H32:J32"/>
    <mergeCell ref="S35:U35"/>
    <mergeCell ref="W35:Z35"/>
    <mergeCell ref="A34:G34"/>
    <mergeCell ref="H34:J34"/>
    <mergeCell ref="K34:M34"/>
    <mergeCell ref="N34:O34"/>
    <mergeCell ref="P34:R34"/>
    <mergeCell ref="S34:U34"/>
    <mergeCell ref="K36:M36"/>
    <mergeCell ref="N36:O36"/>
    <mergeCell ref="P36:R36"/>
    <mergeCell ref="S36:U36"/>
    <mergeCell ref="W34:Z34"/>
    <mergeCell ref="A35:G35"/>
    <mergeCell ref="H35:J35"/>
    <mergeCell ref="K35:M35"/>
    <mergeCell ref="N35:O35"/>
    <mergeCell ref="P35:R35"/>
    <mergeCell ref="W36:Z36"/>
    <mergeCell ref="A37:G37"/>
    <mergeCell ref="H37:J37"/>
    <mergeCell ref="K37:M37"/>
    <mergeCell ref="N37:O37"/>
    <mergeCell ref="P37:R37"/>
    <mergeCell ref="S37:U37"/>
    <mergeCell ref="W37:Z37"/>
    <mergeCell ref="A36:G36"/>
    <mergeCell ref="H36:J36"/>
    <mergeCell ref="S39:U39"/>
    <mergeCell ref="W39:Z39"/>
    <mergeCell ref="A38:G38"/>
    <mergeCell ref="H38:J38"/>
    <mergeCell ref="K38:M38"/>
    <mergeCell ref="N38:O38"/>
    <mergeCell ref="P38:R38"/>
    <mergeCell ref="S38:U38"/>
    <mergeCell ref="K40:M40"/>
    <mergeCell ref="N40:O40"/>
    <mergeCell ref="P40:R40"/>
    <mergeCell ref="S40:U40"/>
    <mergeCell ref="W38:Z38"/>
    <mergeCell ref="A39:G39"/>
    <mergeCell ref="H39:J39"/>
    <mergeCell ref="K39:M39"/>
    <mergeCell ref="N39:O39"/>
    <mergeCell ref="P39:R39"/>
    <mergeCell ref="W40:Z40"/>
    <mergeCell ref="A41:D42"/>
    <mergeCell ref="H41:J42"/>
    <mergeCell ref="K41:M42"/>
    <mergeCell ref="N41:O42"/>
    <mergeCell ref="P41:R42"/>
    <mergeCell ref="S41:U42"/>
    <mergeCell ref="W41:Z42"/>
    <mergeCell ref="A40:G40"/>
    <mergeCell ref="H40:J40"/>
    <mergeCell ref="A44:Z45"/>
    <mergeCell ref="A47:Z48"/>
    <mergeCell ref="A50:G50"/>
    <mergeCell ref="H50:N50"/>
    <mergeCell ref="P50:Y50"/>
    <mergeCell ref="A51:G51"/>
    <mergeCell ref="H51:N51"/>
    <mergeCell ref="P51:Y51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2020-07-11T19:28:19Z</cp:lastPrinted>
  <dcterms:created xsi:type="dcterms:W3CDTF">2016-10-11T20:47:09Z</dcterms:created>
  <dcterms:modified xsi:type="dcterms:W3CDTF">2020-07-11T19:28:31Z</dcterms:modified>
  <cp:category/>
  <cp:version/>
  <cp:contentType/>
  <cp:contentStatus/>
</cp:coreProperties>
</file>