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<sst xmlns="http://schemas.openxmlformats.org/spreadsheetml/2006/main" count="83" uniqueCount="83">
  <si>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</si>
  <si>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</si>
  <si>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</si>
  <si>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</si>
  <si>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</si>
  <si>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</si>
  <si>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</si>
  <si>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</si>
  <si>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</si>
  <si>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</si>
  <si>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</si>
  <si>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</si>
  <si>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</si>
  <si>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</si>
  <si>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</si>
  <si>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</si>
  <si>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</si>
  <si>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</si>
  <si>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</si>
  <si>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</si>
  <si>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</si>
  <si>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</si>
  <si>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</si>
  <si>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</si>
  <si>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</si>
  <si>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</si>
  <si>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</si>
  <si>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</si>
  <si>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</si>
  <si>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</si>
  <si>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</si>
  <si>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</si>
  <si>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</si>
  <si>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</si>
  <si>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</si>
  <si>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</si>
  <si>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</si>
  <si>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</si>
  <si>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</si>
  <si>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</si>
  <si>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</si>
  <si>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</si>
  <si>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</si>
  <si>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</si>
  <si>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</si>
  <si>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</si>
  <si>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</si>
  <si>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</si>
  <si>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</si>
  <si>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</si>
  <si>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</si>
  <si>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</si>
  <si>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</si>
  <si>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</si>
  <si>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</si>
  <si>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</si>
  <si>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</si>
  <si>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</si>
  <si>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</si>
  <si>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</si>
  <si>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</si>
  <si>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</si>
  <si>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</si>
  <si>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</si>
  <si>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</si>
  <si>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</si>
  <si>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</si>
  <si>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</si>
  <si>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</si>
  <si>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</si>
  <si>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</si>
  <si>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</si>
  <si>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</si>
  <si>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</si>
  <si>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Diciembre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</si>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</sst>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63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1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64" fontId="43" fillId="0" borderId="10" xfId="0" applyNumberFormat="1" applyFont="1" applyBorder="1" applyAlignment="1">
      <alignment horizontal="right" vertical="center"/>
    </xf>
    <xf numFmtId="164" fontId="43" fillId="0" borderId="10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 vertical="center"/>
    </xf>
    <xf numFmtId="164" fontId="43" fillId="33" borderId="10" xfId="0" applyNumberFormat="1" applyFont="1" applyFill="1" applyBorder="1" applyAlignment="1">
      <alignment horizontal="right" vertical="center"/>
    </xf>
    <xf numFmtId="164" fontId="43" fillId="33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justify" vertical="center"/>
    </xf>
    <xf numFmtId="164" fontId="44" fillId="0" borderId="10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justify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164" fontId="44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vertical="center" wrapText="1"/>
    </xf>
    <xf numFmtId="164" fontId="43" fillId="0" borderId="17" xfId="0" applyNumberFormat="1" applyFont="1" applyBorder="1" applyAlignment="1">
      <alignment horizontal="left" vertical="center" wrapText="1"/>
    </xf>
    <xf numFmtId="164" fontId="43" fillId="0" borderId="18" xfId="0" applyNumberFormat="1" applyFont="1" applyBorder="1" applyAlignment="1">
      <alignment horizontal="left" vertical="center" indent="1"/>
    </xf>
    <xf numFmtId="164" fontId="43" fillId="0" borderId="19" xfId="0" applyNumberFormat="1" applyFont="1" applyBorder="1" applyAlignment="1">
      <alignment horizontal="right" vertical="center"/>
    </xf>
    <xf numFmtId="164" fontId="43" fillId="0" borderId="1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44" fontId="45" fillId="0" borderId="0" xfId="49" applyFont="1" applyAlignment="1">
      <alignment/>
    </xf>
    <xf numFmtId="44" fontId="46" fillId="0" borderId="0" xfId="49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44" fontId="49" fillId="34" borderId="0" xfId="49" applyFont="1" applyFill="1" applyBorder="1" applyAlignment="1">
      <alignment horizontal="center" vertical="center"/>
    </xf>
    <xf numFmtId="44" fontId="50" fillId="34" borderId="0" xfId="49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49" fillId="34" borderId="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638175</xdr:colOff>
      <xdr:row>3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view="pageBreakPreview" zoomScaleSheetLayoutView="100" zoomScalePageLayoutView="0" workbookViewId="0" topLeftCell="A1">
      <pane ySplit="7" topLeftCell="A82" activePane="bottomLeft" state="frozen"/>
      <selection pane="topLeft" activeCell="A1" sqref="A1"/>
      <selection pane="bottomLeft" activeCell="A83" sqref="A83:H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46" t="s">
        <v>73</v>
      </c>
      <c r="C1" s="47"/>
      <c r="D1" s="47"/>
      <c r="E1" s="47"/>
      <c r="F1" s="47"/>
      <c r="G1" s="47"/>
      <c r="H1" s="48"/>
    </row>
    <row r="2" spans="2:8" ht="12.75">
      <c r="B2" s="49" t="s">
        <v>0</v>
      </c>
      <c r="C2" s="50"/>
      <c r="D2" s="50"/>
      <c r="E2" s="50"/>
      <c r="F2" s="50"/>
      <c r="G2" s="50"/>
      <c r="H2" s="51"/>
    </row>
    <row r="3" spans="2:8" ht="12.75">
      <c r="B3" s="49" t="s">
        <v>74</v>
      </c>
      <c r="C3" s="50"/>
      <c r="D3" s="50"/>
      <c r="E3" s="50"/>
      <c r="F3" s="50"/>
      <c r="G3" s="50"/>
      <c r="H3" s="51"/>
    </row>
    <row r="4" spans="2:8" ht="13.5" thickBot="1">
      <c r="B4" s="52" t="s">
        <v>1</v>
      </c>
      <c r="C4" s="53"/>
      <c r="D4" s="53"/>
      <c r="E4" s="53"/>
      <c r="F4" s="53"/>
      <c r="G4" s="53"/>
      <c r="H4" s="54"/>
    </row>
    <row r="5" spans="2:8" ht="13.5" thickBot="1">
      <c r="B5" s="15"/>
      <c r="C5" s="55" t="s">
        <v>2</v>
      </c>
      <c r="D5" s="56"/>
      <c r="E5" s="56"/>
      <c r="F5" s="56"/>
      <c r="G5" s="57"/>
      <c r="H5" s="39" t="s">
        <v>3</v>
      </c>
    </row>
    <row r="6" spans="2:8" ht="12.75">
      <c r="B6" s="16" t="s">
        <v>4</v>
      </c>
      <c r="C6" s="39" t="s">
        <v>6</v>
      </c>
      <c r="D6" s="44" t="s">
        <v>7</v>
      </c>
      <c r="E6" s="39" t="s">
        <v>8</v>
      </c>
      <c r="F6" s="39" t="s">
        <v>9</v>
      </c>
      <c r="G6" s="39" t="s">
        <v>10</v>
      </c>
      <c r="H6" s="40"/>
    </row>
    <row r="7" spans="2:8" ht="13.5" thickBot="1">
      <c r="B7" s="17" t="s">
        <v>5</v>
      </c>
      <c r="C7" s="41"/>
      <c r="D7" s="45"/>
      <c r="E7" s="41"/>
      <c r="F7" s="41"/>
      <c r="G7" s="41"/>
      <c r="H7" s="41"/>
    </row>
    <row r="8" spans="2:8" ht="12.75">
      <c r="B8" s="18" t="s">
        <v>11</v>
      </c>
      <c r="C8" s="3"/>
      <c r="D8" s="4"/>
      <c r="E8" s="3"/>
      <c r="F8" s="4"/>
      <c r="G8" s="4"/>
      <c r="H8" s="3"/>
    </row>
    <row r="9" spans="2:8" ht="12.75">
      <c r="B9" s="20" t="s">
        <v>12</v>
      </c>
      <c r="C9" s="3">
        <v>3615161.25</v>
      </c>
      <c r="D9" s="4">
        <v>0</v>
      </c>
      <c r="E9" s="3">
        <f>C9+D9</f>
        <v>3615161.25</v>
      </c>
      <c r="F9" s="4">
        <v>3758885.67</v>
      </c>
      <c r="G9" s="4">
        <v>3758885.67</v>
      </c>
      <c r="H9" s="3">
        <f>G9-C9</f>
        <v>143724.41999999993</v>
      </c>
    </row>
    <row r="10" spans="2:8" ht="12.75">
      <c r="B10" s="20" t="s">
        <v>13</v>
      </c>
      <c r="C10" s="3"/>
      <c r="D10" s="4"/>
      <c r="E10" s="3">
        <f aca="true" t="shared" si="0" ref="E10:E39">C10+D10</f>
        <v>0</v>
      </c>
      <c r="F10" s="4"/>
      <c r="G10" s="4"/>
      <c r="H10" s="3">
        <f aca="true" t="shared" si="1" ref="H10:H15">G10-C10</f>
        <v>0</v>
      </c>
    </row>
    <row r="11" spans="2:8" ht="12.75">
      <c r="B11" s="20" t="s">
        <v>14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15</v>
      </c>
      <c r="C12" s="3">
        <v>5074093.5</v>
      </c>
      <c r="D12" s="4">
        <v>0</v>
      </c>
      <c r="E12" s="3">
        <f t="shared" si="0"/>
        <v>5074093.5</v>
      </c>
      <c r="F12" s="4">
        <v>3885948.12</v>
      </c>
      <c r="G12" s="4">
        <v>3885948.12</v>
      </c>
      <c r="H12" s="3">
        <f t="shared" si="1"/>
        <v>-1188145.38</v>
      </c>
    </row>
    <row r="13" spans="2:8" ht="12.75">
      <c r="B13" s="20" t="s">
        <v>16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17</v>
      </c>
      <c r="C14" s="3">
        <v>911480.03</v>
      </c>
      <c r="D14" s="4">
        <v>0</v>
      </c>
      <c r="E14" s="3">
        <f t="shared" si="0"/>
        <v>911480.03</v>
      </c>
      <c r="F14" s="4">
        <v>1091490.38</v>
      </c>
      <c r="G14" s="4">
        <v>1091490.38</v>
      </c>
      <c r="H14" s="3">
        <f t="shared" si="1"/>
        <v>180010.34999999986</v>
      </c>
    </row>
    <row r="15" spans="2:8" ht="12.75">
      <c r="B15" s="20" t="s">
        <v>70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25.5">
      <c r="B16" s="24" t="s">
        <v>68</v>
      </c>
      <c r="C16" s="3">
        <f aca="true" t="shared" si="2" ref="C16:H16">SUM(C17:C27)</f>
        <v>37144760</v>
      </c>
      <c r="D16" s="5">
        <f t="shared" si="2"/>
        <v>5792239</v>
      </c>
      <c r="E16" s="5">
        <f t="shared" si="2"/>
        <v>42936999</v>
      </c>
      <c r="F16" s="5">
        <f t="shared" si="2"/>
        <v>43619147.029999994</v>
      </c>
      <c r="G16" s="5">
        <f t="shared" si="2"/>
        <v>43619147.029999994</v>
      </c>
      <c r="H16" s="5">
        <f t="shared" si="2"/>
        <v>6474387.030000002</v>
      </c>
    </row>
    <row r="17" spans="2:8" ht="12.75">
      <c r="B17" s="21" t="s">
        <v>18</v>
      </c>
      <c r="C17" s="3">
        <v>22278356</v>
      </c>
      <c r="D17" s="4">
        <v>4903348</v>
      </c>
      <c r="E17" s="3">
        <f t="shared" si="0"/>
        <v>27181704</v>
      </c>
      <c r="F17" s="4">
        <v>27998949.46</v>
      </c>
      <c r="G17" s="4">
        <v>27998949.46</v>
      </c>
      <c r="H17" s="3">
        <f>G17-C17</f>
        <v>5720593.460000001</v>
      </c>
    </row>
    <row r="18" spans="2:8" ht="12.75">
      <c r="B18" s="21" t="s">
        <v>19</v>
      </c>
      <c r="C18" s="3">
        <v>11506097</v>
      </c>
      <c r="D18" s="4">
        <v>888891</v>
      </c>
      <c r="E18" s="3">
        <f t="shared" si="0"/>
        <v>12394988</v>
      </c>
      <c r="F18" s="4">
        <v>12487404.23</v>
      </c>
      <c r="G18" s="4">
        <v>12487404.23</v>
      </c>
      <c r="H18" s="3">
        <f aca="true" t="shared" si="3" ref="H18:H39">G18-C18</f>
        <v>981307.2300000004</v>
      </c>
    </row>
    <row r="19" spans="2:8" ht="12.75">
      <c r="B19" s="21" t="s">
        <v>20</v>
      </c>
      <c r="C19" s="3">
        <v>827669</v>
      </c>
      <c r="D19" s="4">
        <v>0</v>
      </c>
      <c r="E19" s="3">
        <f t="shared" si="0"/>
        <v>827669</v>
      </c>
      <c r="F19" s="4">
        <v>1071934.33</v>
      </c>
      <c r="G19" s="4">
        <v>1071934.33</v>
      </c>
      <c r="H19" s="3">
        <f t="shared" si="3"/>
        <v>244265.33000000007</v>
      </c>
    </row>
    <row r="20" spans="2:8" ht="12.75">
      <c r="B20" s="21" t="s">
        <v>21</v>
      </c>
      <c r="C20" s="3">
        <v>923631</v>
      </c>
      <c r="D20" s="4">
        <v>0</v>
      </c>
      <c r="E20" s="3">
        <f t="shared" si="0"/>
        <v>923631</v>
      </c>
      <c r="F20" s="4">
        <v>43947.11</v>
      </c>
      <c r="G20" s="4">
        <v>43947.11</v>
      </c>
      <c r="H20" s="3">
        <f t="shared" si="3"/>
        <v>-879683.89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25.5">
      <c r="B22" s="22" t="s">
        <v>23</v>
      </c>
      <c r="C22" s="3">
        <v>400759</v>
      </c>
      <c r="D22" s="4">
        <v>0</v>
      </c>
      <c r="E22" s="3">
        <f t="shared" si="0"/>
        <v>400759</v>
      </c>
      <c r="F22" s="4">
        <v>821369.4</v>
      </c>
      <c r="G22" s="4">
        <v>821369.4</v>
      </c>
      <c r="H22" s="3">
        <f t="shared" si="3"/>
        <v>420610.4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>
        <v>1208248</v>
      </c>
      <c r="D25" s="4">
        <v>0</v>
      </c>
      <c r="E25" s="3">
        <f t="shared" si="0"/>
        <v>1208248</v>
      </c>
      <c r="F25" s="4">
        <v>1195542.5</v>
      </c>
      <c r="G25" s="4">
        <v>1195542.5</v>
      </c>
      <c r="H25" s="3">
        <f t="shared" si="3"/>
        <v>-12705.5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25.5">
      <c r="B27" s="22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4" t="s">
        <v>29</v>
      </c>
      <c r="C28" s="3">
        <f aca="true" t="shared" si="4" ref="C28:H28">SUM(C29:C33)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</row>
    <row r="29" spans="2:8" ht="12.75">
      <c r="B29" s="21" t="s">
        <v>30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25.5">
      <c r="B32" s="22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71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35</v>
      </c>
      <c r="C35" s="3">
        <f aca="true" t="shared" si="5" ref="C35:H35">C36</f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</row>
    <row r="36" spans="2:8" ht="12.75">
      <c r="B36" s="21" t="s">
        <v>36</v>
      </c>
      <c r="C36" s="3"/>
      <c r="D36" s="4"/>
      <c r="E36" s="3">
        <f t="shared" si="0"/>
        <v>0</v>
      </c>
      <c r="F36" s="4"/>
      <c r="G36" s="4"/>
      <c r="H36" s="3">
        <f t="shared" si="3"/>
        <v>0</v>
      </c>
    </row>
    <row r="37" spans="2:8" ht="12.75">
      <c r="B37" s="20" t="s">
        <v>37</v>
      </c>
      <c r="C37" s="3">
        <f aca="true" t="shared" si="6" ref="C37:H37">C38+C39</f>
        <v>403192</v>
      </c>
      <c r="D37" s="3">
        <f t="shared" si="6"/>
        <v>0</v>
      </c>
      <c r="E37" s="3">
        <f t="shared" si="6"/>
        <v>403192</v>
      </c>
      <c r="F37" s="3">
        <f t="shared" si="6"/>
        <v>261659.18</v>
      </c>
      <c r="G37" s="3">
        <f t="shared" si="6"/>
        <v>261659.18</v>
      </c>
      <c r="H37" s="3">
        <f t="shared" si="6"/>
        <v>-141532.82</v>
      </c>
    </row>
    <row r="38" spans="2:8" ht="12.75">
      <c r="B38" s="21" t="s">
        <v>38</v>
      </c>
      <c r="C38" s="3">
        <v>277588</v>
      </c>
      <c r="D38" s="4">
        <v>0</v>
      </c>
      <c r="E38" s="3">
        <f t="shared" si="0"/>
        <v>277588</v>
      </c>
      <c r="F38" s="4">
        <v>261659.18</v>
      </c>
      <c r="G38" s="4">
        <v>261659.18</v>
      </c>
      <c r="H38" s="3">
        <f t="shared" si="3"/>
        <v>-15928.820000000007</v>
      </c>
    </row>
    <row r="39" spans="2:8" ht="12.75">
      <c r="B39" s="21" t="s">
        <v>39</v>
      </c>
      <c r="C39" s="3">
        <v>125604</v>
      </c>
      <c r="D39" s="4">
        <v>0</v>
      </c>
      <c r="E39" s="3">
        <f t="shared" si="0"/>
        <v>125604</v>
      </c>
      <c r="F39" s="4">
        <v>0</v>
      </c>
      <c r="G39" s="4">
        <v>0</v>
      </c>
      <c r="H39" s="3">
        <f t="shared" si="3"/>
        <v>-125604</v>
      </c>
    </row>
    <row r="40" spans="2:8" ht="12.75">
      <c r="B40" s="19"/>
      <c r="C40" s="3"/>
      <c r="D40" s="4"/>
      <c r="E40" s="3"/>
      <c r="F40" s="4"/>
      <c r="G40" s="4"/>
      <c r="H40" s="3"/>
    </row>
    <row r="41" spans="2:8" ht="25.5">
      <c r="B41" s="25" t="s">
        <v>69</v>
      </c>
      <c r="C41" s="12">
        <f aca="true" t="shared" si="7" ref="C41:H41">C9+C10+C11+C12+C13+C14+C15+C16+C28+C34+C35+C37</f>
        <v>47148686.78</v>
      </c>
      <c r="D41" s="8">
        <f t="shared" si="7"/>
        <v>5792239</v>
      </c>
      <c r="E41" s="8">
        <f t="shared" si="7"/>
        <v>52940925.78</v>
      </c>
      <c r="F41" s="8">
        <f t="shared" si="7"/>
        <v>52617130.379999995</v>
      </c>
      <c r="G41" s="8">
        <f t="shared" si="7"/>
        <v>52617130.379999995</v>
      </c>
      <c r="H41" s="8">
        <f t="shared" si="7"/>
        <v>5468443.6000000015</v>
      </c>
    </row>
    <row r="42" spans="2:8" ht="12.75">
      <c r="B42" s="6"/>
      <c r="C42" s="3"/>
      <c r="D42" s="6"/>
      <c r="E42" s="7"/>
      <c r="F42" s="6"/>
      <c r="G42" s="6"/>
      <c r="H42" s="7"/>
    </row>
    <row r="43" spans="2:8" ht="25.5">
      <c r="B43" s="25" t="s">
        <v>40</v>
      </c>
      <c r="C43" s="9"/>
      <c r="D43" s="10"/>
      <c r="E43" s="9"/>
      <c r="F43" s="10"/>
      <c r="G43" s="10"/>
      <c r="H43" s="3"/>
    </row>
    <row r="44" spans="2:8" ht="12.75">
      <c r="B44" s="19"/>
      <c r="C44" s="3"/>
      <c r="D44" s="11"/>
      <c r="E44" s="3"/>
      <c r="F44" s="11"/>
      <c r="G44" s="11"/>
      <c r="H44" s="3"/>
    </row>
    <row r="45" spans="2:8" ht="12.75">
      <c r="B45" s="18" t="s">
        <v>41</v>
      </c>
      <c r="C45" s="3"/>
      <c r="D45" s="4"/>
      <c r="E45" s="3"/>
      <c r="F45" s="4"/>
      <c r="G45" s="4"/>
      <c r="H45" s="3"/>
    </row>
    <row r="46" spans="2:8" ht="12.75">
      <c r="B46" s="20" t="s">
        <v>42</v>
      </c>
      <c r="C46" s="3">
        <f aca="true" t="shared" si="8" ref="C46:H46">SUM(C47:C54)</f>
        <v>32940051</v>
      </c>
      <c r="D46" s="3">
        <f t="shared" si="8"/>
        <v>963503.4</v>
      </c>
      <c r="E46" s="3">
        <f t="shared" si="8"/>
        <v>33903554.4</v>
      </c>
      <c r="F46" s="3">
        <f t="shared" si="8"/>
        <v>37961196.84</v>
      </c>
      <c r="G46" s="3">
        <f t="shared" si="8"/>
        <v>37961196.84</v>
      </c>
      <c r="H46" s="3">
        <f t="shared" si="8"/>
        <v>5021145.84</v>
      </c>
    </row>
    <row r="47" spans="2:8" ht="25.5">
      <c r="B47" s="22" t="s">
        <v>43</v>
      </c>
      <c r="C47" s="3"/>
      <c r="D47" s="4"/>
      <c r="E47" s="3">
        <f aca="true" t="shared" si="9" ref="E47:E64">C47+D47</f>
        <v>0</v>
      </c>
      <c r="F47" s="4"/>
      <c r="G47" s="4"/>
      <c r="H47" s="3">
        <f aca="true" t="shared" si="10" ref="H47:H64">G47-C47</f>
        <v>0</v>
      </c>
    </row>
    <row r="48" spans="2:8" ht="25.5">
      <c r="B48" s="22" t="s">
        <v>44</v>
      </c>
      <c r="C48" s="3"/>
      <c r="D48" s="4"/>
      <c r="E48" s="3">
        <f t="shared" si="9"/>
        <v>0</v>
      </c>
      <c r="F48" s="4"/>
      <c r="G48" s="4"/>
      <c r="H48" s="3">
        <f t="shared" si="10"/>
        <v>0</v>
      </c>
    </row>
    <row r="49" spans="2:8" ht="25.5">
      <c r="B49" s="22" t="s">
        <v>45</v>
      </c>
      <c r="C49" s="3">
        <v>11151463</v>
      </c>
      <c r="D49" s="4">
        <v>0</v>
      </c>
      <c r="E49" s="3">
        <f t="shared" si="9"/>
        <v>11151463</v>
      </c>
      <c r="F49" s="4">
        <v>13053392.91</v>
      </c>
      <c r="G49" s="4">
        <v>13053392.91</v>
      </c>
      <c r="H49" s="3">
        <f t="shared" si="10"/>
        <v>1901929.9100000001</v>
      </c>
    </row>
    <row r="50" spans="2:8" ht="38.25">
      <c r="B50" s="22" t="s">
        <v>46</v>
      </c>
      <c r="C50" s="3">
        <v>21788588</v>
      </c>
      <c r="D50" s="4">
        <v>963503.4</v>
      </c>
      <c r="E50" s="3">
        <f t="shared" si="9"/>
        <v>22752091.4</v>
      </c>
      <c r="F50" s="4">
        <v>24907803.93</v>
      </c>
      <c r="G50" s="4">
        <v>24907803.93</v>
      </c>
      <c r="H50" s="3">
        <f t="shared" si="10"/>
        <v>3119215.9299999997</v>
      </c>
    </row>
    <row r="51" spans="2:8" ht="12.75">
      <c r="B51" s="22" t="s">
        <v>47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25.5">
      <c r="B52" s="22" t="s">
        <v>48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12.75">
      <c r="B55" s="24" t="s">
        <v>51</v>
      </c>
      <c r="C55" s="3">
        <f aca="true" t="shared" si="11" ref="C55:H55">SUM(C56:C59)</f>
        <v>0</v>
      </c>
      <c r="D55" s="3">
        <f t="shared" si="11"/>
        <v>0</v>
      </c>
      <c r="E55" s="3">
        <f t="shared" si="11"/>
        <v>0</v>
      </c>
      <c r="F55" s="3">
        <f t="shared" si="11"/>
        <v>0</v>
      </c>
      <c r="G55" s="3">
        <f t="shared" si="11"/>
        <v>0</v>
      </c>
      <c r="H55" s="3">
        <f t="shared" si="11"/>
        <v>0</v>
      </c>
    </row>
    <row r="56" spans="2:8" ht="12.75">
      <c r="B56" s="22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2" t="s">
        <v>53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54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55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4" t="s">
        <v>56</v>
      </c>
      <c r="C60" s="3">
        <f aca="true" t="shared" si="12" ref="C60:H60">C61+C62</f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</row>
    <row r="61" spans="2:8" ht="25.5">
      <c r="B61" s="22" t="s">
        <v>57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ht="12.75">
      <c r="B62" s="22" t="s">
        <v>58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38.25">
      <c r="B63" s="24" t="s">
        <v>72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12.75">
      <c r="B64" s="27" t="s">
        <v>59</v>
      </c>
      <c r="C64" s="28"/>
      <c r="D64" s="29"/>
      <c r="E64" s="28">
        <f t="shared" si="9"/>
        <v>0</v>
      </c>
      <c r="F64" s="29"/>
      <c r="G64" s="29"/>
      <c r="H64" s="28">
        <f t="shared" si="10"/>
        <v>0</v>
      </c>
    </row>
    <row r="65" spans="2:8" ht="12.75">
      <c r="B65" s="19"/>
      <c r="C65" s="3"/>
      <c r="D65" s="11"/>
      <c r="E65" s="3"/>
      <c r="F65" s="11"/>
      <c r="G65" s="11"/>
      <c r="H65" s="3"/>
    </row>
    <row r="66" spans="2:8" ht="25.5">
      <c r="B66" s="25" t="s">
        <v>60</v>
      </c>
      <c r="C66" s="12">
        <f aca="true" t="shared" si="13" ref="C66:H66">C46+C55+C60+C63+C64</f>
        <v>32940051</v>
      </c>
      <c r="D66" s="12">
        <f t="shared" si="13"/>
        <v>963503.4</v>
      </c>
      <c r="E66" s="12">
        <f t="shared" si="13"/>
        <v>33903554.4</v>
      </c>
      <c r="F66" s="12">
        <f t="shared" si="13"/>
        <v>37961196.84</v>
      </c>
      <c r="G66" s="12">
        <f t="shared" si="13"/>
        <v>37961196.84</v>
      </c>
      <c r="H66" s="12">
        <f t="shared" si="13"/>
        <v>5021145.84</v>
      </c>
    </row>
    <row r="67" spans="2:8" ht="12.75">
      <c r="B67" s="23"/>
      <c r="C67" s="3"/>
      <c r="D67" s="11"/>
      <c r="E67" s="3"/>
      <c r="F67" s="11"/>
      <c r="G67" s="11"/>
      <c r="H67" s="3"/>
    </row>
    <row r="68" spans="2:8" ht="25.5">
      <c r="B68" s="25" t="s">
        <v>61</v>
      </c>
      <c r="C68" s="12">
        <f aca="true" t="shared" si="14" ref="C68:H68">C69</f>
        <v>0</v>
      </c>
      <c r="D68" s="12">
        <f t="shared" si="14"/>
        <v>0</v>
      </c>
      <c r="E68" s="12">
        <f t="shared" si="14"/>
        <v>0</v>
      </c>
      <c r="F68" s="12">
        <f t="shared" si="14"/>
        <v>0</v>
      </c>
      <c r="G68" s="12">
        <f t="shared" si="14"/>
        <v>0</v>
      </c>
      <c r="H68" s="12">
        <f t="shared" si="14"/>
        <v>0</v>
      </c>
    </row>
    <row r="69" spans="2:8" ht="12.75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23"/>
      <c r="C70" s="3"/>
      <c r="D70" s="4"/>
      <c r="E70" s="3"/>
      <c r="F70" s="4"/>
      <c r="G70" s="4"/>
      <c r="H70" s="3"/>
    </row>
    <row r="71" spans="2:8" ht="12.75">
      <c r="B71" s="25" t="s">
        <v>63</v>
      </c>
      <c r="C71" s="12">
        <f aca="true" t="shared" si="15" ref="C71:H71">C41+C66+C68</f>
        <v>80088737.78</v>
      </c>
      <c r="D71" s="12">
        <f t="shared" si="15"/>
        <v>6755742.4</v>
      </c>
      <c r="E71" s="12">
        <f t="shared" si="15"/>
        <v>86844480.18</v>
      </c>
      <c r="F71" s="12">
        <f t="shared" si="15"/>
        <v>90578327.22</v>
      </c>
      <c r="G71" s="12">
        <f t="shared" si="15"/>
        <v>90578327.22</v>
      </c>
      <c r="H71" s="12">
        <f t="shared" si="15"/>
        <v>10489589.440000001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64</v>
      </c>
      <c r="C73" s="3"/>
      <c r="D73" s="4"/>
      <c r="E73" s="3"/>
      <c r="F73" s="4"/>
      <c r="G73" s="4"/>
      <c r="H73" s="3"/>
    </row>
    <row r="74" spans="2:8" ht="25.5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5" t="s">
        <v>67</v>
      </c>
      <c r="C76" s="12">
        <f aca="true" t="shared" si="16" ref="C76:H76">SUM(C74:C75)</f>
        <v>0</v>
      </c>
      <c r="D76" s="12">
        <f t="shared" si="16"/>
        <v>0</v>
      </c>
      <c r="E76" s="12">
        <f t="shared" si="16"/>
        <v>0</v>
      </c>
      <c r="F76" s="12">
        <f t="shared" si="16"/>
        <v>0</v>
      </c>
      <c r="G76" s="12">
        <f t="shared" si="16"/>
        <v>0</v>
      </c>
      <c r="H76" s="12">
        <f t="shared" si="16"/>
        <v>0</v>
      </c>
    </row>
    <row r="77" spans="2:8" ht="13.5" thickBot="1">
      <c r="B77" s="26"/>
      <c r="C77" s="13"/>
      <c r="D77" s="14"/>
      <c r="E77" s="13"/>
      <c r="F77" s="14"/>
      <c r="G77" s="14"/>
      <c r="H77" s="13"/>
    </row>
    <row r="83" spans="1:8" ht="12.75">
      <c r="A83" s="42" t="s">
        <v>75</v>
      </c>
      <c r="B83" s="42"/>
      <c r="C83" s="42"/>
      <c r="D83" s="42"/>
      <c r="E83" s="42"/>
      <c r="F83" s="42"/>
      <c r="G83" s="42"/>
      <c r="H83" s="42"/>
    </row>
    <row r="84" spans="1:8" ht="21" customHeight="1">
      <c r="A84" s="42"/>
      <c r="B84" s="42"/>
      <c r="C84" s="42"/>
      <c r="D84" s="42"/>
      <c r="E84" s="42"/>
      <c r="F84" s="42"/>
      <c r="G84" s="42"/>
      <c r="H84" s="42"/>
    </row>
    <row r="85" spans="1:8" ht="15.75">
      <c r="A85" s="30"/>
      <c r="B85" s="30"/>
      <c r="C85" s="30"/>
      <c r="D85" s="31"/>
      <c r="E85" s="31"/>
      <c r="F85" s="32"/>
      <c r="G85" s="32"/>
      <c r="H85" s="32"/>
    </row>
    <row r="86" spans="1:8" ht="12.75">
      <c r="A86" s="43" t="s">
        <v>76</v>
      </c>
      <c r="B86" s="43"/>
      <c r="C86" s="43"/>
      <c r="D86" s="43"/>
      <c r="E86" s="43"/>
      <c r="F86" s="43"/>
      <c r="G86" s="43"/>
      <c r="H86" s="43"/>
    </row>
    <row r="87" spans="1:8" ht="30" customHeight="1">
      <c r="A87" s="43"/>
      <c r="B87" s="43"/>
      <c r="C87" s="43"/>
      <c r="D87" s="43"/>
      <c r="E87" s="43"/>
      <c r="F87" s="43"/>
      <c r="G87" s="43"/>
      <c r="H87" s="43"/>
    </row>
    <row r="88" spans="1:8" ht="12.75">
      <c r="A88" s="33"/>
      <c r="B88" s="33"/>
      <c r="C88" s="33"/>
      <c r="D88" s="33"/>
      <c r="E88" s="33"/>
      <c r="F88" s="33"/>
      <c r="G88" s="33"/>
      <c r="H88" s="33"/>
    </row>
    <row r="89" spans="1:8" ht="12.75">
      <c r="A89" s="33"/>
      <c r="B89" s="33"/>
      <c r="C89" s="33"/>
      <c r="D89" s="33"/>
      <c r="E89" s="33"/>
      <c r="F89" s="33"/>
      <c r="G89" s="33"/>
      <c r="H89" s="33"/>
    </row>
    <row r="90" spans="1:8" ht="12.75">
      <c r="A90" s="33"/>
      <c r="B90" s="33"/>
      <c r="C90" s="33"/>
      <c r="D90" s="33"/>
      <c r="E90" s="33"/>
      <c r="F90" s="33"/>
      <c r="G90" s="33"/>
      <c r="H90" s="33"/>
    </row>
    <row r="91" spans="1:8" ht="12.75">
      <c r="A91" s="33"/>
      <c r="B91" s="33"/>
      <c r="C91" s="33"/>
      <c r="D91" s="33"/>
      <c r="E91" s="33"/>
      <c r="F91" s="33"/>
      <c r="G91" s="33"/>
      <c r="H91" s="33"/>
    </row>
    <row r="92" spans="1:8" ht="15.75">
      <c r="A92" s="30"/>
      <c r="B92" s="30"/>
      <c r="C92" s="31"/>
      <c r="D92" s="31"/>
      <c r="E92" s="30"/>
      <c r="F92" s="32"/>
      <c r="G92" s="32"/>
      <c r="H92" s="32"/>
    </row>
    <row r="93" spans="1:8" ht="16.5">
      <c r="A93" s="34"/>
      <c r="B93" s="34"/>
      <c r="C93" s="34"/>
      <c r="D93" s="34"/>
      <c r="E93" s="34"/>
      <c r="F93" s="34"/>
      <c r="G93" s="34"/>
      <c r="H93" s="34"/>
    </row>
    <row r="94" spans="1:8" ht="16.5">
      <c r="A94" s="34"/>
      <c r="B94" s="34"/>
      <c r="C94" s="34"/>
      <c r="D94" s="34"/>
      <c r="E94" s="34"/>
      <c r="F94" s="34"/>
      <c r="G94" s="34"/>
      <c r="H94" s="34"/>
    </row>
    <row r="95" spans="1:8" ht="15.75">
      <c r="A95" s="38" t="s">
        <v>77</v>
      </c>
      <c r="B95" s="38"/>
      <c r="C95" s="35" t="s">
        <v>78</v>
      </c>
      <c r="D95" s="35"/>
      <c r="E95" s="35"/>
      <c r="F95" s="35" t="s">
        <v>79</v>
      </c>
      <c r="G95" s="35"/>
      <c r="H95" s="35"/>
    </row>
    <row r="96" spans="1:8" ht="15.75">
      <c r="A96" s="37" t="s">
        <v>80</v>
      </c>
      <c r="B96" s="37"/>
      <c r="C96" s="36" t="s">
        <v>81</v>
      </c>
      <c r="D96" s="36"/>
      <c r="E96" s="36"/>
      <c r="F96" s="36" t="s">
        <v>82</v>
      </c>
      <c r="G96" s="36"/>
      <c r="H96" s="36"/>
    </row>
  </sheetData>
  <sheetProtection/>
  <mergeCells count="19">
    <mergeCell ref="B1:H1"/>
    <mergeCell ref="B2:H2"/>
    <mergeCell ref="B3:H3"/>
    <mergeCell ref="B4:H4"/>
    <mergeCell ref="C5:G5"/>
    <mergeCell ref="H5:H7"/>
    <mergeCell ref="A83:H84"/>
    <mergeCell ref="A86:H87"/>
    <mergeCell ref="C6:C7"/>
    <mergeCell ref="D6:D7"/>
    <mergeCell ref="E6:E7"/>
    <mergeCell ref="F6:F7"/>
    <mergeCell ref="G6:G7"/>
    <mergeCell ref="C95:E95"/>
    <mergeCell ref="C96:E96"/>
    <mergeCell ref="A96:B96"/>
    <mergeCell ref="A95:B95"/>
    <mergeCell ref="F96:H96"/>
    <mergeCell ref="F95:H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2020-03-28T18:15:30Z</cp:lastPrinted>
  <dcterms:created xsi:type="dcterms:W3CDTF">2016-10-11T20:13:05Z</dcterms:created>
  <dcterms:modified xsi:type="dcterms:W3CDTF">2020-03-28T19:34:46Z</dcterms:modified>
  <cp:category/>
  <cp:version/>
  <cp:contentType/>
  <cp:contentStatus/>
</cp:coreProperties>
</file>