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firstSheet="3" activeTab="5"/>
  </bookViews>
  <sheets>
    <sheet name="ENERO " sheetId="1" state="hidden" r:id="rId1"/>
    <sheet name="FEBRERO" sheetId="2" state="hidden" r:id="rId2"/>
    <sheet name="MARZO" sheetId="3" state="hidden" r:id="rId3"/>
    <sheet name="ABRIL" sheetId="4" r:id="rId4"/>
    <sheet name="MAYO" sheetId="5" r:id="rId5"/>
    <sheet name="JUNIO" sheetId="6" r:id="rId6"/>
  </sheets>
  <definedNames>
    <definedName name="_xlnm.Print_Titles" localSheetId="3">'ABRIL'!$2:$8</definedName>
    <definedName name="_xlnm.Print_Titles" localSheetId="0">'ENERO '!$2:$8</definedName>
    <definedName name="_xlnm.Print_Titles" localSheetId="1">'FEBRERO'!$2:$8</definedName>
    <definedName name="_xlnm.Print_Titles" localSheetId="5">'JUNIO'!$2:$8</definedName>
    <definedName name="_xlnm.Print_Titles" localSheetId="2">'MARZO'!$2:$8</definedName>
    <definedName name="_xlnm.Print_Titles" localSheetId="4">'MAYO'!$2:$8</definedName>
  </definedNames>
  <calcPr fullCalcOnLoad="1"/>
</workbook>
</file>

<file path=xl/sharedStrings.xml><?xml version="1.0" encoding="utf-8"?>
<sst xmlns="http://schemas.openxmlformats.org/spreadsheetml/2006/main" count="499" uniqueCount="89">
  <si>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</si>
  <si>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</si>
  <si>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</si>
  <si>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</si>
  <si>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</si>
  <si>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</si>
  <si>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</si>
  <si>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</si>
  <si>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</si>
  <si>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</si>
  <si>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</si>
  <si>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</si>
  <si>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</si>
  <si>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</si>
  <si>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</si>
  <si>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</si>
  <si>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</si>
  <si>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</si>
  <si>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</si>
  <si>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</si>
  <si>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</si>
  <si>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</si>
  <si>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</si>
  <si>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</si>
  <si>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</si>
  <si>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</si>
  <si>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</si>
  <si>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</si>
  <si>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</si>
  <si>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</si>
  <si>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</si>
  <si>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</si>
  <si>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</si>
  <si>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</si>
  <si>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</si>
  <si>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</si>
  <si>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</si>
  <si>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</si>
  <si>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</si>
  <si>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</si>
  <si>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</si>
  <si>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</si>
  <si>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</si>
  <si>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</si>
  <si>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</si>
  <si>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</si>
  <si>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</si>
  <si>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</si>
  <si>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</si>
  <si>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</si>
  <si>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</si>
  <si>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</si>
  <si>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</si>
  <si>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</si>
  <si>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</si>
  <si>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</si>
  <si>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</si>
  <si>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</si>
  <si>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</si>
  <si>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</si>
  <si>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</si>
  <si>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</si>
  <si>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</si>
  <si>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</si>
  <si>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</si>
  <si>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</si>
  <si>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</si>
  <si>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</si>
  <si>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</si>
  <si>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</si>
  <si>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</si>
  <si>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</si>
  <si>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</si>
  <si>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FRANCISCO I. MADERO, HIDALGO (a)</t>
  </si>
  <si>
    <t>Del 1 de Enero al 31 de Enero de 2020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</si>
  <si>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</si>
  <si>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</si>
  <si>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</si>
  <si>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</si>
  <si>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PRESIDENTE MUNICIPAL</t>
  </si>
  <si>
    <t xml:space="preserve">SÍNDICO PROCURADOR </t>
  </si>
  <si>
    <t>LIC. JOSÉ EMMANUEL MEJÍA HERNÁNDEZ</t>
  </si>
  <si>
    <t>TESORERO MUNICIPAL</t>
  </si>
  <si>
    <t>Del 1 de Enero al 31 de Marzo de 2020 (b)</t>
  </si>
  <si>
    <t>Del 1 de Enero al 29 de Febrero de 2020 (b)</t>
  </si>
  <si>
    <t>Del 1 de Enero al 30 de Abril de 2020 (b)</t>
  </si>
  <si>
    <t>Del 1 de Enero al 31 de Mayo de 2020 (b)</t>
  </si>
  <si>
    <t>C</t>
  </si>
  <si>
    <t>Del 1 de Enero al 30 de Junio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</si>
</sst>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0"/>
      <color indexed="63"/>
      <name val="Arial Narrow"/>
      <family val="2"/>
    </font>
    <font>
      <sz val="10"/>
      <color indexed="8"/>
      <name val="Arial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sz val="10"/>
      <color theme="1"/>
      <name val="Arial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  <font>
      <b/>
      <i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64" fontId="47" fillId="0" borderId="10" xfId="0" applyNumberFormat="1" applyFont="1" applyBorder="1" applyAlignment="1">
      <alignment horizontal="right" vertical="center"/>
    </xf>
    <xf numFmtId="164" fontId="47" fillId="0" borderId="10" xfId="0" applyNumberFormat="1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right" vertical="center"/>
    </xf>
    <xf numFmtId="164" fontId="47" fillId="0" borderId="12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right" vertical="center"/>
    </xf>
    <xf numFmtId="164" fontId="48" fillId="0" borderId="11" xfId="0" applyNumberFormat="1" applyFont="1" applyBorder="1" applyAlignment="1">
      <alignment horizontal="right" vertical="center"/>
    </xf>
    <xf numFmtId="164" fontId="47" fillId="33" borderId="10" xfId="0" applyNumberFormat="1" applyFont="1" applyFill="1" applyBorder="1" applyAlignment="1">
      <alignment horizontal="right" vertical="center"/>
    </xf>
    <xf numFmtId="164" fontId="47" fillId="33" borderId="10" xfId="0" applyNumberFormat="1" applyFont="1" applyFill="1" applyBorder="1" applyAlignment="1">
      <alignment horizontal="center" vertical="center"/>
    </xf>
    <xf numFmtId="164" fontId="47" fillId="0" borderId="10" xfId="0" applyNumberFormat="1" applyFont="1" applyBorder="1" applyAlignment="1">
      <alignment horizontal="justify" vertical="center"/>
    </xf>
    <xf numFmtId="164" fontId="48" fillId="0" borderId="10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justify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164" fontId="48" fillId="0" borderId="12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horizontal="left" vertical="center"/>
    </xf>
    <xf numFmtId="164" fontId="47" fillId="0" borderId="12" xfId="0" applyNumberFormat="1" applyFont="1" applyBorder="1" applyAlignment="1">
      <alignment horizontal="left" vertical="center" indent="1"/>
    </xf>
    <xf numFmtId="164" fontId="47" fillId="0" borderId="12" xfId="0" applyNumberFormat="1" applyFont="1" applyBorder="1" applyAlignment="1">
      <alignment horizontal="left" vertical="center" indent="3"/>
    </xf>
    <xf numFmtId="164" fontId="47" fillId="0" borderId="12" xfId="0" applyNumberFormat="1" applyFont="1" applyBorder="1" applyAlignment="1">
      <alignment horizontal="left" vertical="center" wrapText="1" indent="3"/>
    </xf>
    <xf numFmtId="164" fontId="47" fillId="0" borderId="12" xfId="0" applyNumberFormat="1" applyFont="1" applyBorder="1" applyAlignment="1">
      <alignment horizontal="left" vertical="center" wrapText="1"/>
    </xf>
    <xf numFmtId="164" fontId="47" fillId="0" borderId="12" xfId="0" applyNumberFormat="1" applyFont="1" applyBorder="1" applyAlignment="1">
      <alignment horizontal="left" vertical="center" wrapText="1" indent="1"/>
    </xf>
    <xf numFmtId="164" fontId="48" fillId="0" borderId="12" xfId="0" applyNumberFormat="1" applyFont="1" applyBorder="1" applyAlignment="1">
      <alignment vertical="center" wrapText="1"/>
    </xf>
    <xf numFmtId="164" fontId="47" fillId="0" borderId="17" xfId="0" applyNumberFormat="1" applyFont="1" applyBorder="1" applyAlignment="1">
      <alignment horizontal="left" vertical="center" wrapText="1"/>
    </xf>
    <xf numFmtId="164" fontId="47" fillId="0" borderId="18" xfId="0" applyNumberFormat="1" applyFont="1" applyBorder="1" applyAlignment="1">
      <alignment horizontal="left" vertical="center" indent="1"/>
    </xf>
    <xf numFmtId="164" fontId="47" fillId="0" borderId="19" xfId="0" applyNumberFormat="1" applyFont="1" applyBorder="1" applyAlignment="1">
      <alignment horizontal="right" vertical="center"/>
    </xf>
    <xf numFmtId="164" fontId="47" fillId="0" borderId="19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44" fontId="49" fillId="0" borderId="0" xfId="51" applyFont="1" applyAlignment="1">
      <alignment/>
    </xf>
    <xf numFmtId="44" fontId="50" fillId="0" borderId="0" xfId="51" applyFont="1" applyAlignment="1">
      <alignment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51" fillId="0" borderId="0" xfId="0" applyFont="1" applyAlignment="1">
      <alignment horizontal="center" wrapText="1"/>
    </xf>
    <xf numFmtId="44" fontId="53" fillId="34" borderId="0" xfId="51" applyFont="1" applyFill="1" applyAlignment="1">
      <alignment horizontal="center" wrapText="1"/>
    </xf>
    <xf numFmtId="0" fontId="48" fillId="33" borderId="2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  <xf numFmtId="0" fontId="55" fillId="34" borderId="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48" fillId="33" borderId="26" xfId="0" applyFont="1" applyFill="1" applyBorder="1" applyAlignment="1">
      <alignment horizontal="center" vertical="center"/>
    </xf>
    <xf numFmtId="44" fontId="55" fillId="34" borderId="0" xfId="51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1</xdr:col>
      <xdr:colOff>695325</xdr:colOff>
      <xdr:row>4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47625</xdr:rowOff>
    </xdr:from>
    <xdr:to>
      <xdr:col>1</xdr:col>
      <xdr:colOff>714375</xdr:colOff>
      <xdr:row>4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190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</xdr:col>
      <xdr:colOff>685800</xdr:colOff>
      <xdr:row>4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09550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9525</xdr:rowOff>
    </xdr:from>
    <xdr:to>
      <xdr:col>1</xdr:col>
      <xdr:colOff>685800</xdr:colOff>
      <xdr:row>4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47625</xdr:rowOff>
    </xdr:from>
    <xdr:to>
      <xdr:col>1</xdr:col>
      <xdr:colOff>676275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9075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3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9" sqref="A9"/>
      <selection pane="bottomLeft" activeCell="A9" sqref="A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59" t="s">
        <v>73</v>
      </c>
      <c r="C2" s="60"/>
      <c r="D2" s="60"/>
      <c r="E2" s="60"/>
      <c r="F2" s="60"/>
      <c r="G2" s="60"/>
      <c r="H2" s="61"/>
    </row>
    <row r="3" spans="2:8" ht="12.75">
      <c r="B3" s="62" t="s">
        <v>0</v>
      </c>
      <c r="C3" s="63"/>
      <c r="D3" s="63"/>
      <c r="E3" s="63"/>
      <c r="F3" s="63"/>
      <c r="G3" s="63"/>
      <c r="H3" s="64"/>
    </row>
    <row r="4" spans="2:8" ht="12.75">
      <c r="B4" s="62" t="s">
        <v>74</v>
      </c>
      <c r="C4" s="63"/>
      <c r="D4" s="63"/>
      <c r="E4" s="63"/>
      <c r="F4" s="63"/>
      <c r="G4" s="63"/>
      <c r="H4" s="64"/>
    </row>
    <row r="5" spans="2:8" ht="13.5" thickBot="1">
      <c r="B5" s="65" t="s">
        <v>1</v>
      </c>
      <c r="C5" s="66"/>
      <c r="D5" s="66"/>
      <c r="E5" s="66"/>
      <c r="F5" s="66"/>
      <c r="G5" s="66"/>
      <c r="H5" s="67"/>
    </row>
    <row r="6" spans="2:8" ht="13.5" thickBot="1">
      <c r="B6" s="15"/>
      <c r="C6" s="68" t="s">
        <v>2</v>
      </c>
      <c r="D6" s="69"/>
      <c r="E6" s="69"/>
      <c r="F6" s="69"/>
      <c r="G6" s="70"/>
      <c r="H6" s="51" t="s">
        <v>3</v>
      </c>
    </row>
    <row r="7" spans="2:8" ht="12.75">
      <c r="B7" s="16" t="s">
        <v>4</v>
      </c>
      <c r="C7" s="51" t="s">
        <v>6</v>
      </c>
      <c r="D7" s="54" t="s">
        <v>7</v>
      </c>
      <c r="E7" s="51" t="s">
        <v>8</v>
      </c>
      <c r="F7" s="51" t="s">
        <v>9</v>
      </c>
      <c r="G7" s="51" t="s">
        <v>10</v>
      </c>
      <c r="H7" s="52"/>
    </row>
    <row r="8" spans="2:8" ht="13.5" thickBot="1">
      <c r="B8" s="17" t="s">
        <v>5</v>
      </c>
      <c r="C8" s="53"/>
      <c r="D8" s="55"/>
      <c r="E8" s="53"/>
      <c r="F8" s="53"/>
      <c r="G8" s="53"/>
      <c r="H8" s="5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3616472.05</v>
      </c>
      <c r="D10" s="4">
        <v>0</v>
      </c>
      <c r="E10" s="3">
        <f>C10+D10</f>
        <v>3616472.05</v>
      </c>
      <c r="F10" s="4">
        <v>1358112.1</v>
      </c>
      <c r="G10" s="4">
        <v>1358112.1</v>
      </c>
      <c r="H10" s="3">
        <f>G10-C10</f>
        <v>-2258359.9499999997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6108205.7</v>
      </c>
      <c r="D13" s="4">
        <v>0</v>
      </c>
      <c r="E13" s="3">
        <f t="shared" si="0"/>
        <v>6108205.7</v>
      </c>
      <c r="F13" s="4">
        <v>565439.55</v>
      </c>
      <c r="G13" s="4">
        <v>565439.55</v>
      </c>
      <c r="H13" s="3">
        <f t="shared" si="1"/>
        <v>-5542766.15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700656</v>
      </c>
      <c r="D15" s="4">
        <v>0</v>
      </c>
      <c r="E15" s="3">
        <f t="shared" si="0"/>
        <v>700656</v>
      </c>
      <c r="F15" s="4">
        <v>85377</v>
      </c>
      <c r="G15" s="4">
        <v>85377</v>
      </c>
      <c r="H15" s="3">
        <f t="shared" si="1"/>
        <v>-615279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41180644</v>
      </c>
      <c r="D17" s="5">
        <f t="shared" si="2"/>
        <v>0</v>
      </c>
      <c r="E17" s="5">
        <f t="shared" si="2"/>
        <v>41180644</v>
      </c>
      <c r="F17" s="5">
        <f t="shared" si="2"/>
        <v>3252596.83</v>
      </c>
      <c r="G17" s="5">
        <f t="shared" si="2"/>
        <v>3252596.83</v>
      </c>
      <c r="H17" s="5">
        <f t="shared" si="2"/>
        <v>-37928047.17</v>
      </c>
    </row>
    <row r="18" spans="2:8" ht="12.75">
      <c r="B18" s="21" t="s">
        <v>18</v>
      </c>
      <c r="C18" s="3">
        <v>27181704</v>
      </c>
      <c r="D18" s="4">
        <v>0</v>
      </c>
      <c r="E18" s="3">
        <f t="shared" si="0"/>
        <v>27181704</v>
      </c>
      <c r="F18" s="4">
        <v>2087460.99</v>
      </c>
      <c r="G18" s="4">
        <v>2087460.99</v>
      </c>
      <c r="H18" s="3">
        <f>G18-C18</f>
        <v>-25094243.01</v>
      </c>
    </row>
    <row r="19" spans="2:8" ht="12.75">
      <c r="B19" s="21" t="s">
        <v>19</v>
      </c>
      <c r="C19" s="3">
        <v>12394988</v>
      </c>
      <c r="D19" s="4">
        <v>0</v>
      </c>
      <c r="E19" s="3">
        <f t="shared" si="0"/>
        <v>12394988</v>
      </c>
      <c r="F19" s="4">
        <v>976227.24</v>
      </c>
      <c r="G19" s="4">
        <v>976227.24</v>
      </c>
      <c r="H19" s="3">
        <f aca="true" t="shared" si="3" ref="H19:H40">G19-C19</f>
        <v>-11418760.76</v>
      </c>
    </row>
    <row r="20" spans="2:8" ht="12.75">
      <c r="B20" s="21" t="s">
        <v>20</v>
      </c>
      <c r="C20" s="3">
        <v>975470</v>
      </c>
      <c r="D20" s="4">
        <v>0</v>
      </c>
      <c r="E20" s="3">
        <f t="shared" si="0"/>
        <v>975470</v>
      </c>
      <c r="F20" s="4">
        <v>132842.95</v>
      </c>
      <c r="G20" s="4">
        <v>132842.95</v>
      </c>
      <c r="H20" s="3">
        <f t="shared" si="3"/>
        <v>-842627.05</v>
      </c>
    </row>
    <row r="21" spans="2:8" ht="12.75">
      <c r="B21" s="21" t="s">
        <v>21</v>
      </c>
      <c r="C21" s="3">
        <v>44277</v>
      </c>
      <c r="D21" s="4">
        <v>0</v>
      </c>
      <c r="E21" s="3">
        <f t="shared" si="0"/>
        <v>44277</v>
      </c>
      <c r="F21" s="4">
        <v>4136.12</v>
      </c>
      <c r="G21" s="4">
        <v>4136.12</v>
      </c>
      <c r="H21" s="3">
        <f t="shared" si="3"/>
        <v>-40140.88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>
        <v>584205</v>
      </c>
      <c r="D23" s="4">
        <v>0</v>
      </c>
      <c r="E23" s="3">
        <f t="shared" si="0"/>
        <v>584205</v>
      </c>
      <c r="F23" s="4">
        <v>51929.53</v>
      </c>
      <c r="G23" s="4">
        <v>51929.53</v>
      </c>
      <c r="H23" s="3">
        <f t="shared" si="3"/>
        <v>-532275.47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2700</v>
      </c>
      <c r="D29" s="3">
        <f t="shared" si="4"/>
        <v>0</v>
      </c>
      <c r="E29" s="3">
        <f t="shared" si="4"/>
        <v>2700</v>
      </c>
      <c r="F29" s="3">
        <f t="shared" si="4"/>
        <v>0</v>
      </c>
      <c r="G29" s="3">
        <f t="shared" si="4"/>
        <v>0</v>
      </c>
      <c r="H29" s="3">
        <f t="shared" si="4"/>
        <v>-2700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>
        <v>2700</v>
      </c>
      <c r="D34" s="4">
        <v>0</v>
      </c>
      <c r="E34" s="3">
        <f t="shared" si="0"/>
        <v>2700</v>
      </c>
      <c r="F34" s="4">
        <v>0</v>
      </c>
      <c r="G34" s="4">
        <v>0</v>
      </c>
      <c r="H34" s="3">
        <f t="shared" si="3"/>
        <v>-2700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1431799</v>
      </c>
      <c r="D38" s="3">
        <f t="shared" si="6"/>
        <v>0</v>
      </c>
      <c r="E38" s="3">
        <f t="shared" si="6"/>
        <v>1431799</v>
      </c>
      <c r="F38" s="3">
        <f t="shared" si="6"/>
        <v>128152.54</v>
      </c>
      <c r="G38" s="3">
        <f t="shared" si="6"/>
        <v>128152.54</v>
      </c>
      <c r="H38" s="3">
        <f t="shared" si="6"/>
        <v>-1303646.46</v>
      </c>
    </row>
    <row r="39" spans="2:8" ht="12.75">
      <c r="B39" s="21" t="s">
        <v>38</v>
      </c>
      <c r="C39" s="3">
        <v>1431799</v>
      </c>
      <c r="D39" s="4">
        <v>0</v>
      </c>
      <c r="E39" s="3">
        <f t="shared" si="0"/>
        <v>1431799</v>
      </c>
      <c r="F39" s="4">
        <v>128152.54</v>
      </c>
      <c r="G39" s="4">
        <v>128152.54</v>
      </c>
      <c r="H39" s="3">
        <f t="shared" si="3"/>
        <v>-1303646.46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53040476.75</v>
      </c>
      <c r="D42" s="8">
        <f t="shared" si="7"/>
        <v>0</v>
      </c>
      <c r="E42" s="8">
        <f t="shared" si="7"/>
        <v>53040476.75</v>
      </c>
      <c r="F42" s="8">
        <f t="shared" si="7"/>
        <v>5389678.0200000005</v>
      </c>
      <c r="G42" s="8">
        <f t="shared" si="7"/>
        <v>5389678.0200000005</v>
      </c>
      <c r="H42" s="8">
        <f t="shared" si="7"/>
        <v>-47650798.730000004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37961194</v>
      </c>
      <c r="D47" s="3">
        <f t="shared" si="8"/>
        <v>0</v>
      </c>
      <c r="E47" s="3">
        <f t="shared" si="8"/>
        <v>37961194</v>
      </c>
      <c r="F47" s="3">
        <f t="shared" si="8"/>
        <v>3418022.04</v>
      </c>
      <c r="G47" s="3">
        <f t="shared" si="8"/>
        <v>3418022.04</v>
      </c>
      <c r="H47" s="3">
        <f t="shared" si="8"/>
        <v>-34543171.96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13053390</v>
      </c>
      <c r="D50" s="4">
        <v>0</v>
      </c>
      <c r="E50" s="3">
        <f t="shared" si="9"/>
        <v>13053390</v>
      </c>
      <c r="F50" s="4">
        <v>1274747</v>
      </c>
      <c r="G50" s="4">
        <v>1274747</v>
      </c>
      <c r="H50" s="3">
        <f t="shared" si="10"/>
        <v>-11778643</v>
      </c>
    </row>
    <row r="51" spans="2:8" ht="38.25">
      <c r="B51" s="22" t="s">
        <v>46</v>
      </c>
      <c r="C51" s="3">
        <v>24907804</v>
      </c>
      <c r="D51" s="4">
        <v>0</v>
      </c>
      <c r="E51" s="3">
        <f t="shared" si="9"/>
        <v>24907804</v>
      </c>
      <c r="F51" s="4">
        <v>2143275.04</v>
      </c>
      <c r="G51" s="4">
        <v>2143275.04</v>
      </c>
      <c r="H51" s="3">
        <f t="shared" si="10"/>
        <v>-22764528.96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37961194</v>
      </c>
      <c r="D67" s="12">
        <f t="shared" si="13"/>
        <v>0</v>
      </c>
      <c r="E67" s="12">
        <f t="shared" si="13"/>
        <v>37961194</v>
      </c>
      <c r="F67" s="12">
        <f t="shared" si="13"/>
        <v>3418022.04</v>
      </c>
      <c r="G67" s="12">
        <f t="shared" si="13"/>
        <v>3418022.04</v>
      </c>
      <c r="H67" s="12">
        <f t="shared" si="13"/>
        <v>-34543171.96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91001670.75</v>
      </c>
      <c r="D72" s="12">
        <f t="shared" si="15"/>
        <v>0</v>
      </c>
      <c r="E72" s="12">
        <f t="shared" si="15"/>
        <v>91001670.75</v>
      </c>
      <c r="F72" s="12">
        <f t="shared" si="15"/>
        <v>8807700.06</v>
      </c>
      <c r="G72" s="12">
        <f t="shared" si="15"/>
        <v>8807700.06</v>
      </c>
      <c r="H72" s="12">
        <f t="shared" si="15"/>
        <v>-82193970.69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0" spans="1:8" ht="12.75">
      <c r="A80" s="56" t="s">
        <v>75</v>
      </c>
      <c r="B80" s="56"/>
      <c r="C80" s="56"/>
      <c r="D80" s="56"/>
      <c r="E80" s="56"/>
      <c r="F80" s="56"/>
      <c r="G80" s="56"/>
      <c r="H80" s="56"/>
    </row>
    <row r="81" spans="1:8" ht="27.75" customHeight="1">
      <c r="A81" s="56"/>
      <c r="B81" s="56"/>
      <c r="C81" s="56"/>
      <c r="D81" s="56"/>
      <c r="E81" s="56"/>
      <c r="F81" s="56"/>
      <c r="G81" s="56"/>
      <c r="H81" s="56"/>
    </row>
    <row r="82" spans="1:8" ht="15.75">
      <c r="A82" s="30"/>
      <c r="B82" s="30"/>
      <c r="C82" s="30"/>
      <c r="D82" s="31"/>
      <c r="E82" s="31"/>
      <c r="F82" s="32"/>
      <c r="G82" s="32"/>
      <c r="H82" s="32"/>
    </row>
    <row r="83" spans="1:8" ht="12.75">
      <c r="A83" s="57" t="s">
        <v>76</v>
      </c>
      <c r="B83" s="57"/>
      <c r="C83" s="57"/>
      <c r="D83" s="57"/>
      <c r="E83" s="57"/>
      <c r="F83" s="57"/>
      <c r="G83" s="57"/>
      <c r="H83" s="57"/>
    </row>
    <row r="84" spans="1:8" ht="12.75">
      <c r="A84" s="57"/>
      <c r="B84" s="57"/>
      <c r="C84" s="57"/>
      <c r="D84" s="57"/>
      <c r="E84" s="57"/>
      <c r="F84" s="57"/>
      <c r="G84" s="57"/>
      <c r="H84" s="57"/>
    </row>
    <row r="85" spans="1:8" ht="12.75">
      <c r="A85" s="33"/>
      <c r="B85" s="33"/>
      <c r="C85" s="33"/>
      <c r="D85" s="33"/>
      <c r="E85" s="33"/>
      <c r="F85" s="33"/>
      <c r="G85" s="33"/>
      <c r="H85" s="33"/>
    </row>
    <row r="86" spans="1:8" ht="12.75">
      <c r="A86" s="33"/>
      <c r="B86" s="33"/>
      <c r="C86" s="33"/>
      <c r="D86" s="33"/>
      <c r="E86" s="33"/>
      <c r="F86" s="33"/>
      <c r="G86" s="33"/>
      <c r="H86" s="33"/>
    </row>
    <row r="87" spans="1:8" ht="15.75">
      <c r="A87" s="30"/>
      <c r="B87" s="30"/>
      <c r="C87" s="31"/>
      <c r="D87" s="31"/>
      <c r="E87" s="30"/>
      <c r="F87" s="32"/>
      <c r="G87" s="32"/>
      <c r="H87" s="32"/>
    </row>
    <row r="88" spans="1:8" ht="15.75">
      <c r="A88" s="58" t="s">
        <v>77</v>
      </c>
      <c r="B88" s="58"/>
      <c r="C88" s="58"/>
      <c r="D88" s="71" t="s">
        <v>78</v>
      </c>
      <c r="E88" s="71"/>
      <c r="F88" s="71"/>
      <c r="G88" s="34"/>
      <c r="H88" s="34"/>
    </row>
    <row r="89" spans="1:8" ht="15.75">
      <c r="A89" s="72" t="s">
        <v>79</v>
      </c>
      <c r="B89" s="72"/>
      <c r="C89" s="72"/>
      <c r="D89" s="50" t="s">
        <v>80</v>
      </c>
      <c r="E89" s="50"/>
      <c r="F89" s="50"/>
      <c r="G89" s="34"/>
      <c r="H89" s="34"/>
    </row>
    <row r="90" spans="1:8" ht="12.75">
      <c r="A90" s="34"/>
      <c r="B90" s="34"/>
      <c r="C90" s="34"/>
      <c r="D90" s="34"/>
      <c r="E90" s="34"/>
      <c r="F90" s="34"/>
      <c r="G90" s="34"/>
      <c r="H90" s="34"/>
    </row>
    <row r="91" spans="1:8" ht="12.75">
      <c r="A91" s="34"/>
      <c r="B91" s="34"/>
      <c r="C91" s="34"/>
      <c r="D91" s="34"/>
      <c r="E91" s="34"/>
      <c r="F91" s="34"/>
      <c r="G91" s="34"/>
      <c r="H91" s="34"/>
    </row>
    <row r="92" spans="1:8" ht="15.75">
      <c r="A92" s="34"/>
      <c r="B92" s="71" t="s">
        <v>81</v>
      </c>
      <c r="C92" s="71"/>
      <c r="D92" s="71"/>
      <c r="E92" s="71"/>
      <c r="F92" s="34"/>
      <c r="G92" s="34"/>
      <c r="H92" s="34"/>
    </row>
    <row r="93" spans="1:8" ht="15.75">
      <c r="A93" s="34"/>
      <c r="B93" s="50" t="s">
        <v>82</v>
      </c>
      <c r="C93" s="50"/>
      <c r="D93" s="50"/>
      <c r="E93" s="50"/>
      <c r="F93" s="34"/>
      <c r="G93" s="34"/>
      <c r="H93" s="34"/>
    </row>
  </sheetData>
  <sheetProtection/>
  <mergeCells count="19">
    <mergeCell ref="B2:H2"/>
    <mergeCell ref="B3:H3"/>
    <mergeCell ref="B4:H4"/>
    <mergeCell ref="B5:H5"/>
    <mergeCell ref="C6:G6"/>
    <mergeCell ref="B92:E92"/>
    <mergeCell ref="D88:F88"/>
    <mergeCell ref="A89:C89"/>
    <mergeCell ref="D89:F89"/>
    <mergeCell ref="B93:E93"/>
    <mergeCell ref="H6:H8"/>
    <mergeCell ref="C7:C8"/>
    <mergeCell ref="D7:D8"/>
    <mergeCell ref="E7:E8"/>
    <mergeCell ref="F7:F8"/>
    <mergeCell ref="G7:G8"/>
    <mergeCell ref="A80:H81"/>
    <mergeCell ref="A83:H84"/>
    <mergeCell ref="A88:C8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rowBreaks count="1" manualBreakCount="1">
    <brk id="6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5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9" sqref="A9"/>
      <selection pane="bottomLeft" activeCell="A9" sqref="A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59" t="s">
        <v>73</v>
      </c>
      <c r="C2" s="60"/>
      <c r="D2" s="60"/>
      <c r="E2" s="60"/>
      <c r="F2" s="60"/>
      <c r="G2" s="60"/>
      <c r="H2" s="61"/>
    </row>
    <row r="3" spans="2:8" ht="12.75">
      <c r="B3" s="62" t="s">
        <v>0</v>
      </c>
      <c r="C3" s="63"/>
      <c r="D3" s="63"/>
      <c r="E3" s="63"/>
      <c r="F3" s="63"/>
      <c r="G3" s="63"/>
      <c r="H3" s="64"/>
    </row>
    <row r="4" spans="2:8" ht="12.75">
      <c r="B4" s="62" t="s">
        <v>84</v>
      </c>
      <c r="C4" s="63"/>
      <c r="D4" s="63"/>
      <c r="E4" s="63"/>
      <c r="F4" s="63"/>
      <c r="G4" s="63"/>
      <c r="H4" s="64"/>
    </row>
    <row r="5" spans="2:8" ht="13.5" thickBot="1">
      <c r="B5" s="65" t="s">
        <v>1</v>
      </c>
      <c r="C5" s="66"/>
      <c r="D5" s="66"/>
      <c r="E5" s="66"/>
      <c r="F5" s="66"/>
      <c r="G5" s="66"/>
      <c r="H5" s="67"/>
    </row>
    <row r="6" spans="2:8" ht="13.5" thickBot="1">
      <c r="B6" s="36"/>
      <c r="C6" s="68" t="s">
        <v>2</v>
      </c>
      <c r="D6" s="69"/>
      <c r="E6" s="69"/>
      <c r="F6" s="69"/>
      <c r="G6" s="70"/>
      <c r="H6" s="51" t="s">
        <v>3</v>
      </c>
    </row>
    <row r="7" spans="2:8" ht="12.75">
      <c r="B7" s="37" t="s">
        <v>4</v>
      </c>
      <c r="C7" s="51" t="s">
        <v>6</v>
      </c>
      <c r="D7" s="54" t="s">
        <v>7</v>
      </c>
      <c r="E7" s="51" t="s">
        <v>8</v>
      </c>
      <c r="F7" s="51" t="s">
        <v>9</v>
      </c>
      <c r="G7" s="51" t="s">
        <v>10</v>
      </c>
      <c r="H7" s="52"/>
    </row>
    <row r="8" spans="2:8" ht="13.5" thickBot="1">
      <c r="B8" s="38" t="s">
        <v>5</v>
      </c>
      <c r="C8" s="53"/>
      <c r="D8" s="55"/>
      <c r="E8" s="53"/>
      <c r="F8" s="53"/>
      <c r="G8" s="53"/>
      <c r="H8" s="5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3616472.05</v>
      </c>
      <c r="D10" s="4">
        <v>0</v>
      </c>
      <c r="E10" s="3">
        <f aca="true" t="shared" si="0" ref="E10:E16">C10+D10</f>
        <v>3616472.05</v>
      </c>
      <c r="F10" s="4">
        <v>1646821.1</v>
      </c>
      <c r="G10" s="4">
        <v>1646821.1</v>
      </c>
      <c r="H10" s="3">
        <f aca="true" t="shared" si="1" ref="H10:H16">G10-C10</f>
        <v>-1969650.9499999997</v>
      </c>
    </row>
    <row r="11" spans="2:8" ht="12.75">
      <c r="B11" s="20" t="s">
        <v>13</v>
      </c>
      <c r="C11" s="3"/>
      <c r="D11" s="4"/>
      <c r="E11" s="3">
        <f t="shared" si="0"/>
        <v>0</v>
      </c>
      <c r="F11" s="4"/>
      <c r="G11" s="4"/>
      <c r="H11" s="3">
        <f t="shared" si="1"/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6108205.7</v>
      </c>
      <c r="D13" s="4">
        <v>0</v>
      </c>
      <c r="E13" s="3">
        <f t="shared" si="0"/>
        <v>6108205.7</v>
      </c>
      <c r="F13" s="4">
        <v>1029033.53</v>
      </c>
      <c r="G13" s="4">
        <v>1029033.53</v>
      </c>
      <c r="H13" s="3">
        <f t="shared" si="1"/>
        <v>-5079172.17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700656</v>
      </c>
      <c r="D15" s="4">
        <v>0</v>
      </c>
      <c r="E15" s="3">
        <f t="shared" si="0"/>
        <v>700656</v>
      </c>
      <c r="F15" s="4">
        <v>132376.42</v>
      </c>
      <c r="G15" s="4">
        <v>132376.42</v>
      </c>
      <c r="H15" s="3">
        <f t="shared" si="1"/>
        <v>-568279.58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41180644</v>
      </c>
      <c r="D17" s="5">
        <f t="shared" si="2"/>
        <v>0</v>
      </c>
      <c r="E17" s="5">
        <f t="shared" si="2"/>
        <v>41180644</v>
      </c>
      <c r="F17" s="5">
        <f t="shared" si="2"/>
        <v>7782946.170000001</v>
      </c>
      <c r="G17" s="5">
        <f t="shared" si="2"/>
        <v>7782946.170000001</v>
      </c>
      <c r="H17" s="5">
        <f t="shared" si="2"/>
        <v>-33397697.830000002</v>
      </c>
    </row>
    <row r="18" spans="2:8" ht="12.75">
      <c r="B18" s="21" t="s">
        <v>18</v>
      </c>
      <c r="C18" s="3">
        <v>27181704</v>
      </c>
      <c r="D18" s="4">
        <v>0</v>
      </c>
      <c r="E18" s="3">
        <f aca="true" t="shared" si="3" ref="E18:E28">C18+D18</f>
        <v>27181704</v>
      </c>
      <c r="F18" s="4">
        <v>5268754.29</v>
      </c>
      <c r="G18" s="4">
        <v>5268754.29</v>
      </c>
      <c r="H18" s="3">
        <f aca="true" t="shared" si="4" ref="H18:H28">G18-C18</f>
        <v>-21912949.71</v>
      </c>
    </row>
    <row r="19" spans="2:8" ht="12.75">
      <c r="B19" s="21" t="s">
        <v>19</v>
      </c>
      <c r="C19" s="3">
        <v>12394988</v>
      </c>
      <c r="D19" s="4">
        <v>0</v>
      </c>
      <c r="E19" s="3">
        <f t="shared" si="3"/>
        <v>12394988</v>
      </c>
      <c r="F19" s="4">
        <v>2181520.99</v>
      </c>
      <c r="G19" s="4">
        <v>2181520.99</v>
      </c>
      <c r="H19" s="3">
        <f t="shared" si="4"/>
        <v>-10213467.01</v>
      </c>
    </row>
    <row r="20" spans="2:8" ht="12.75">
      <c r="B20" s="21" t="s">
        <v>20</v>
      </c>
      <c r="C20" s="3">
        <v>975470</v>
      </c>
      <c r="D20" s="4">
        <v>0</v>
      </c>
      <c r="E20" s="3">
        <f t="shared" si="3"/>
        <v>975470</v>
      </c>
      <c r="F20" s="4">
        <v>180929.29</v>
      </c>
      <c r="G20" s="4">
        <v>180929.29</v>
      </c>
      <c r="H20" s="3">
        <f t="shared" si="4"/>
        <v>-794540.71</v>
      </c>
    </row>
    <row r="21" spans="2:8" ht="12.75">
      <c r="B21" s="21" t="s">
        <v>21</v>
      </c>
      <c r="C21" s="3">
        <v>44277</v>
      </c>
      <c r="D21" s="4">
        <v>0</v>
      </c>
      <c r="E21" s="3">
        <f t="shared" si="3"/>
        <v>44277</v>
      </c>
      <c r="F21" s="4">
        <v>8272.24</v>
      </c>
      <c r="G21" s="4">
        <v>8272.24</v>
      </c>
      <c r="H21" s="3">
        <f t="shared" si="4"/>
        <v>-36004.76</v>
      </c>
    </row>
    <row r="22" spans="2:8" ht="12.75">
      <c r="B22" s="21" t="s">
        <v>22</v>
      </c>
      <c r="C22" s="3"/>
      <c r="D22" s="4"/>
      <c r="E22" s="3">
        <f t="shared" si="3"/>
        <v>0</v>
      </c>
      <c r="F22" s="4"/>
      <c r="G22" s="4"/>
      <c r="H22" s="3">
        <f t="shared" si="4"/>
        <v>0</v>
      </c>
    </row>
    <row r="23" spans="2:8" ht="25.5">
      <c r="B23" s="22" t="s">
        <v>23</v>
      </c>
      <c r="C23" s="3">
        <v>584205</v>
      </c>
      <c r="D23" s="4">
        <v>0</v>
      </c>
      <c r="E23" s="3">
        <f t="shared" si="3"/>
        <v>584205</v>
      </c>
      <c r="F23" s="4">
        <v>143469.36</v>
      </c>
      <c r="G23" s="4">
        <v>143469.36</v>
      </c>
      <c r="H23" s="3">
        <f t="shared" si="4"/>
        <v>-440735.64</v>
      </c>
    </row>
    <row r="24" spans="2:8" ht="25.5">
      <c r="B24" s="22" t="s">
        <v>24</v>
      </c>
      <c r="C24" s="3"/>
      <c r="D24" s="4"/>
      <c r="E24" s="3">
        <f t="shared" si="3"/>
        <v>0</v>
      </c>
      <c r="F24" s="4"/>
      <c r="G24" s="4"/>
      <c r="H24" s="3">
        <f t="shared" si="4"/>
        <v>0</v>
      </c>
    </row>
    <row r="25" spans="2:8" ht="12.75">
      <c r="B25" s="21" t="s">
        <v>25</v>
      </c>
      <c r="C25" s="3"/>
      <c r="D25" s="4"/>
      <c r="E25" s="3">
        <f t="shared" si="3"/>
        <v>0</v>
      </c>
      <c r="F25" s="4"/>
      <c r="G25" s="4"/>
      <c r="H25" s="3">
        <f t="shared" si="4"/>
        <v>0</v>
      </c>
    </row>
    <row r="26" spans="2:8" ht="12.75">
      <c r="B26" s="21" t="s">
        <v>26</v>
      </c>
      <c r="C26" s="3"/>
      <c r="D26" s="4"/>
      <c r="E26" s="3">
        <f t="shared" si="3"/>
        <v>0</v>
      </c>
      <c r="F26" s="4"/>
      <c r="G26" s="4"/>
      <c r="H26" s="3">
        <f t="shared" si="4"/>
        <v>0</v>
      </c>
    </row>
    <row r="27" spans="2:8" ht="12.75">
      <c r="B27" s="21" t="s">
        <v>27</v>
      </c>
      <c r="C27" s="3"/>
      <c r="D27" s="4"/>
      <c r="E27" s="3">
        <f t="shared" si="3"/>
        <v>0</v>
      </c>
      <c r="F27" s="4"/>
      <c r="G27" s="4"/>
      <c r="H27" s="3">
        <f t="shared" si="4"/>
        <v>0</v>
      </c>
    </row>
    <row r="28" spans="2:8" ht="25.5">
      <c r="B28" s="22" t="s">
        <v>28</v>
      </c>
      <c r="C28" s="3"/>
      <c r="D28" s="4"/>
      <c r="E28" s="3">
        <f t="shared" si="3"/>
        <v>0</v>
      </c>
      <c r="F28" s="4"/>
      <c r="G28" s="4"/>
      <c r="H28" s="3">
        <f t="shared" si="4"/>
        <v>0</v>
      </c>
    </row>
    <row r="29" spans="2:8" ht="25.5">
      <c r="B29" s="24" t="s">
        <v>29</v>
      </c>
      <c r="C29" s="3">
        <f aca="true" t="shared" si="5" ref="C29:H29">SUM(C30:C34)</f>
        <v>2700</v>
      </c>
      <c r="D29" s="3">
        <f t="shared" si="5"/>
        <v>0</v>
      </c>
      <c r="E29" s="3">
        <f t="shared" si="5"/>
        <v>2700</v>
      </c>
      <c r="F29" s="3">
        <f t="shared" si="5"/>
        <v>0</v>
      </c>
      <c r="G29" s="3">
        <f t="shared" si="5"/>
        <v>0</v>
      </c>
      <c r="H29" s="3">
        <f t="shared" si="5"/>
        <v>-2700</v>
      </c>
    </row>
    <row r="30" spans="2:8" ht="12.75">
      <c r="B30" s="21" t="s">
        <v>30</v>
      </c>
      <c r="C30" s="3"/>
      <c r="D30" s="4"/>
      <c r="E30" s="3">
        <f aca="true" t="shared" si="6" ref="E30:E35">C30+D30</f>
        <v>0</v>
      </c>
      <c r="F30" s="4"/>
      <c r="G30" s="4"/>
      <c r="H30" s="3">
        <f aca="true" t="shared" si="7" ref="H30:H35">G30-C30</f>
        <v>0</v>
      </c>
    </row>
    <row r="31" spans="2:8" ht="12.75">
      <c r="B31" s="21" t="s">
        <v>31</v>
      </c>
      <c r="C31" s="3"/>
      <c r="D31" s="4"/>
      <c r="E31" s="3">
        <f t="shared" si="6"/>
        <v>0</v>
      </c>
      <c r="F31" s="4"/>
      <c r="G31" s="4"/>
      <c r="H31" s="3">
        <f t="shared" si="7"/>
        <v>0</v>
      </c>
    </row>
    <row r="32" spans="2:8" ht="12.75">
      <c r="B32" s="21" t="s">
        <v>32</v>
      </c>
      <c r="C32" s="3"/>
      <c r="D32" s="4"/>
      <c r="E32" s="3">
        <f t="shared" si="6"/>
        <v>0</v>
      </c>
      <c r="F32" s="4"/>
      <c r="G32" s="4"/>
      <c r="H32" s="3">
        <f t="shared" si="7"/>
        <v>0</v>
      </c>
    </row>
    <row r="33" spans="2:8" ht="25.5">
      <c r="B33" s="22" t="s">
        <v>33</v>
      </c>
      <c r="C33" s="3"/>
      <c r="D33" s="4"/>
      <c r="E33" s="3">
        <f t="shared" si="6"/>
        <v>0</v>
      </c>
      <c r="F33" s="4"/>
      <c r="G33" s="4"/>
      <c r="H33" s="3">
        <f t="shared" si="7"/>
        <v>0</v>
      </c>
    </row>
    <row r="34" spans="2:8" ht="12.75">
      <c r="B34" s="21" t="s">
        <v>34</v>
      </c>
      <c r="C34" s="3">
        <v>2700</v>
      </c>
      <c r="D34" s="4">
        <v>0</v>
      </c>
      <c r="E34" s="3">
        <f t="shared" si="6"/>
        <v>2700</v>
      </c>
      <c r="F34" s="4">
        <v>0</v>
      </c>
      <c r="G34" s="4">
        <v>0</v>
      </c>
      <c r="H34" s="3">
        <f t="shared" si="7"/>
        <v>-2700</v>
      </c>
    </row>
    <row r="35" spans="2:8" ht="12.75">
      <c r="B35" s="20" t="s">
        <v>71</v>
      </c>
      <c r="C35" s="3"/>
      <c r="D35" s="4"/>
      <c r="E35" s="3">
        <f t="shared" si="6"/>
        <v>0</v>
      </c>
      <c r="F35" s="4"/>
      <c r="G35" s="4"/>
      <c r="H35" s="3">
        <f t="shared" si="7"/>
        <v>0</v>
      </c>
    </row>
    <row r="36" spans="2:8" ht="12.75">
      <c r="B36" s="20" t="s">
        <v>35</v>
      </c>
      <c r="C36" s="3">
        <f aca="true" t="shared" si="8" ref="C36:H36">C37</f>
        <v>0</v>
      </c>
      <c r="D36" s="3">
        <f t="shared" si="8"/>
        <v>0</v>
      </c>
      <c r="E36" s="3">
        <f t="shared" si="8"/>
        <v>0</v>
      </c>
      <c r="F36" s="3">
        <f t="shared" si="8"/>
        <v>0</v>
      </c>
      <c r="G36" s="3">
        <f t="shared" si="8"/>
        <v>0</v>
      </c>
      <c r="H36" s="3">
        <f t="shared" si="8"/>
        <v>0</v>
      </c>
    </row>
    <row r="37" spans="2:8" ht="12.75">
      <c r="B37" s="21" t="s">
        <v>36</v>
      </c>
      <c r="C37" s="3"/>
      <c r="D37" s="4"/>
      <c r="E37" s="3">
        <f>C37+D37</f>
        <v>0</v>
      </c>
      <c r="F37" s="4"/>
      <c r="G37" s="4"/>
      <c r="H37" s="3">
        <f>G37-C37</f>
        <v>0</v>
      </c>
    </row>
    <row r="38" spans="2:8" ht="12.75">
      <c r="B38" s="20" t="s">
        <v>37</v>
      </c>
      <c r="C38" s="3">
        <f aca="true" t="shared" si="9" ref="C38:H38">C39+C40</f>
        <v>1431799</v>
      </c>
      <c r="D38" s="3">
        <f t="shared" si="9"/>
        <v>0</v>
      </c>
      <c r="E38" s="3">
        <f t="shared" si="9"/>
        <v>1431799</v>
      </c>
      <c r="F38" s="3">
        <f t="shared" si="9"/>
        <v>253100.85</v>
      </c>
      <c r="G38" s="3">
        <f t="shared" si="9"/>
        <v>253100.85</v>
      </c>
      <c r="H38" s="3">
        <f t="shared" si="9"/>
        <v>-1178698.15</v>
      </c>
    </row>
    <row r="39" spans="2:8" ht="12.75">
      <c r="B39" s="21" t="s">
        <v>38</v>
      </c>
      <c r="C39" s="3">
        <v>1431799</v>
      </c>
      <c r="D39" s="4">
        <v>0</v>
      </c>
      <c r="E39" s="3">
        <f>C39+D39</f>
        <v>1431799</v>
      </c>
      <c r="F39" s="4">
        <v>253100.85</v>
      </c>
      <c r="G39" s="4">
        <v>253100.85</v>
      </c>
      <c r="H39" s="3">
        <f>G39-C39</f>
        <v>-1178698.15</v>
      </c>
    </row>
    <row r="40" spans="2:8" ht="12.75">
      <c r="B40" s="21" t="s">
        <v>39</v>
      </c>
      <c r="C40" s="3"/>
      <c r="D40" s="4"/>
      <c r="E40" s="3">
        <f>C40+D40</f>
        <v>0</v>
      </c>
      <c r="F40" s="4"/>
      <c r="G40" s="4"/>
      <c r="H40" s="3">
        <f>G40-C40</f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10" ref="C42:H42">C10+C11+C12+C13+C14+C15+C16+C17+C29+C35+C36+C38</f>
        <v>53040476.75</v>
      </c>
      <c r="D42" s="8">
        <f t="shared" si="10"/>
        <v>0</v>
      </c>
      <c r="E42" s="8">
        <f t="shared" si="10"/>
        <v>53040476.75</v>
      </c>
      <c r="F42" s="8">
        <f t="shared" si="10"/>
        <v>10844278.07</v>
      </c>
      <c r="G42" s="8">
        <f t="shared" si="10"/>
        <v>10844278.07</v>
      </c>
      <c r="H42" s="8">
        <f t="shared" si="10"/>
        <v>-42196198.68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11" ref="C47:H47">SUM(C48:C55)</f>
        <v>37961194</v>
      </c>
      <c r="D47" s="3">
        <f t="shared" si="11"/>
        <v>0</v>
      </c>
      <c r="E47" s="3">
        <f t="shared" si="11"/>
        <v>37961194</v>
      </c>
      <c r="F47" s="3">
        <f t="shared" si="11"/>
        <v>6842726.77</v>
      </c>
      <c r="G47" s="3">
        <f t="shared" si="11"/>
        <v>6842726.77</v>
      </c>
      <c r="H47" s="3">
        <f t="shared" si="11"/>
        <v>-31118467.23</v>
      </c>
    </row>
    <row r="48" spans="2:8" ht="25.5">
      <c r="B48" s="22" t="s">
        <v>43</v>
      </c>
      <c r="C48" s="3"/>
      <c r="D48" s="4"/>
      <c r="E48" s="3">
        <f aca="true" t="shared" si="12" ref="E48:E55">C48+D48</f>
        <v>0</v>
      </c>
      <c r="F48" s="4"/>
      <c r="G48" s="4"/>
      <c r="H48" s="3">
        <f aca="true" t="shared" si="13" ref="H48:H55">G48-C48</f>
        <v>0</v>
      </c>
    </row>
    <row r="49" spans="2:8" ht="25.5">
      <c r="B49" s="22" t="s">
        <v>44</v>
      </c>
      <c r="C49" s="3"/>
      <c r="D49" s="4"/>
      <c r="E49" s="3">
        <f t="shared" si="12"/>
        <v>0</v>
      </c>
      <c r="F49" s="4"/>
      <c r="G49" s="4"/>
      <c r="H49" s="3">
        <f t="shared" si="13"/>
        <v>0</v>
      </c>
    </row>
    <row r="50" spans="2:8" ht="25.5">
      <c r="B50" s="22" t="s">
        <v>45</v>
      </c>
      <c r="C50" s="3">
        <v>13053390</v>
      </c>
      <c r="D50" s="4">
        <v>0</v>
      </c>
      <c r="E50" s="3">
        <f t="shared" si="12"/>
        <v>13053390</v>
      </c>
      <c r="F50" s="4">
        <v>2549494</v>
      </c>
      <c r="G50" s="4">
        <v>2549494</v>
      </c>
      <c r="H50" s="3">
        <f t="shared" si="13"/>
        <v>-10503896</v>
      </c>
    </row>
    <row r="51" spans="2:8" ht="38.25">
      <c r="B51" s="22" t="s">
        <v>46</v>
      </c>
      <c r="C51" s="3">
        <v>24907804</v>
      </c>
      <c r="D51" s="4">
        <v>0</v>
      </c>
      <c r="E51" s="3">
        <f t="shared" si="12"/>
        <v>24907804</v>
      </c>
      <c r="F51" s="4">
        <v>4293232.77</v>
      </c>
      <c r="G51" s="4">
        <v>4293232.77</v>
      </c>
      <c r="H51" s="3">
        <f t="shared" si="13"/>
        <v>-20614571.23</v>
      </c>
    </row>
    <row r="52" spans="2:8" ht="12.75">
      <c r="B52" s="22" t="s">
        <v>47</v>
      </c>
      <c r="C52" s="3"/>
      <c r="D52" s="4"/>
      <c r="E52" s="3">
        <f t="shared" si="12"/>
        <v>0</v>
      </c>
      <c r="F52" s="4"/>
      <c r="G52" s="4"/>
      <c r="H52" s="3">
        <f t="shared" si="13"/>
        <v>0</v>
      </c>
    </row>
    <row r="53" spans="2:8" ht="25.5">
      <c r="B53" s="22" t="s">
        <v>48</v>
      </c>
      <c r="C53" s="3"/>
      <c r="D53" s="4"/>
      <c r="E53" s="3">
        <f t="shared" si="12"/>
        <v>0</v>
      </c>
      <c r="F53" s="4"/>
      <c r="G53" s="4"/>
      <c r="H53" s="3">
        <f t="shared" si="13"/>
        <v>0</v>
      </c>
    </row>
    <row r="54" spans="2:8" ht="25.5">
      <c r="B54" s="22" t="s">
        <v>49</v>
      </c>
      <c r="C54" s="3"/>
      <c r="D54" s="4"/>
      <c r="E54" s="3">
        <f t="shared" si="12"/>
        <v>0</v>
      </c>
      <c r="F54" s="4"/>
      <c r="G54" s="4"/>
      <c r="H54" s="3">
        <f t="shared" si="13"/>
        <v>0</v>
      </c>
    </row>
    <row r="55" spans="2:8" ht="25.5">
      <c r="B55" s="22" t="s">
        <v>50</v>
      </c>
      <c r="C55" s="3"/>
      <c r="D55" s="4"/>
      <c r="E55" s="3">
        <f t="shared" si="12"/>
        <v>0</v>
      </c>
      <c r="F55" s="4"/>
      <c r="G55" s="4"/>
      <c r="H55" s="3">
        <f t="shared" si="13"/>
        <v>0</v>
      </c>
    </row>
    <row r="56" spans="2:8" ht="12.75">
      <c r="B56" s="24" t="s">
        <v>51</v>
      </c>
      <c r="C56" s="3">
        <f aca="true" t="shared" si="14" ref="C56:H56">SUM(C57:C60)</f>
        <v>0</v>
      </c>
      <c r="D56" s="3">
        <f t="shared" si="14"/>
        <v>0</v>
      </c>
      <c r="E56" s="3">
        <f t="shared" si="14"/>
        <v>0</v>
      </c>
      <c r="F56" s="3">
        <f t="shared" si="14"/>
        <v>0</v>
      </c>
      <c r="G56" s="3">
        <f t="shared" si="14"/>
        <v>0</v>
      </c>
      <c r="H56" s="3">
        <f t="shared" si="14"/>
        <v>0</v>
      </c>
    </row>
    <row r="57" spans="2:8" ht="12.75">
      <c r="B57" s="22" t="s">
        <v>52</v>
      </c>
      <c r="C57" s="3"/>
      <c r="D57" s="4"/>
      <c r="E57" s="3">
        <f>C57+D57</f>
        <v>0</v>
      </c>
      <c r="F57" s="4"/>
      <c r="G57" s="4"/>
      <c r="H57" s="3">
        <f>G57-C57</f>
        <v>0</v>
      </c>
    </row>
    <row r="58" spans="2:8" ht="12.75">
      <c r="B58" s="22" t="s">
        <v>53</v>
      </c>
      <c r="C58" s="3"/>
      <c r="D58" s="4"/>
      <c r="E58" s="3">
        <f>C58+D58</f>
        <v>0</v>
      </c>
      <c r="F58" s="4"/>
      <c r="G58" s="4"/>
      <c r="H58" s="3">
        <f>G58-C58</f>
        <v>0</v>
      </c>
    </row>
    <row r="59" spans="2:8" ht="12.75">
      <c r="B59" s="22" t="s">
        <v>54</v>
      </c>
      <c r="C59" s="3"/>
      <c r="D59" s="4"/>
      <c r="E59" s="3">
        <f>C59+D59</f>
        <v>0</v>
      </c>
      <c r="F59" s="4"/>
      <c r="G59" s="4"/>
      <c r="H59" s="3">
        <f>G59-C59</f>
        <v>0</v>
      </c>
    </row>
    <row r="60" spans="2:8" ht="12.75">
      <c r="B60" s="22" t="s">
        <v>55</v>
      </c>
      <c r="C60" s="3"/>
      <c r="D60" s="4"/>
      <c r="E60" s="3">
        <f>C60+D60</f>
        <v>0</v>
      </c>
      <c r="F60" s="4"/>
      <c r="G60" s="4"/>
      <c r="H60" s="3">
        <f>G60-C60</f>
        <v>0</v>
      </c>
    </row>
    <row r="61" spans="2:8" ht="12.75">
      <c r="B61" s="24" t="s">
        <v>56</v>
      </c>
      <c r="C61" s="3">
        <f aca="true" t="shared" si="15" ref="C61:H61">C62+C63</f>
        <v>0</v>
      </c>
      <c r="D61" s="3">
        <f t="shared" si="15"/>
        <v>0</v>
      </c>
      <c r="E61" s="3">
        <f t="shared" si="15"/>
        <v>0</v>
      </c>
      <c r="F61" s="3">
        <f t="shared" si="15"/>
        <v>0</v>
      </c>
      <c r="G61" s="3">
        <f t="shared" si="15"/>
        <v>0</v>
      </c>
      <c r="H61" s="3">
        <f t="shared" si="15"/>
        <v>0</v>
      </c>
    </row>
    <row r="62" spans="2:8" ht="25.5">
      <c r="B62" s="22" t="s">
        <v>57</v>
      </c>
      <c r="C62" s="3"/>
      <c r="D62" s="4"/>
      <c r="E62" s="3">
        <f>C62+D62</f>
        <v>0</v>
      </c>
      <c r="F62" s="4"/>
      <c r="G62" s="4"/>
      <c r="H62" s="3">
        <f>G62-C62</f>
        <v>0</v>
      </c>
    </row>
    <row r="63" spans="2:8" ht="12.75">
      <c r="B63" s="22" t="s">
        <v>58</v>
      </c>
      <c r="C63" s="3"/>
      <c r="D63" s="4"/>
      <c r="E63" s="3">
        <f>C63+D63</f>
        <v>0</v>
      </c>
      <c r="F63" s="4"/>
      <c r="G63" s="4"/>
      <c r="H63" s="3">
        <f>G63-C63</f>
        <v>0</v>
      </c>
    </row>
    <row r="64" spans="2:8" ht="38.25">
      <c r="B64" s="24" t="s">
        <v>72</v>
      </c>
      <c r="C64" s="3"/>
      <c r="D64" s="4"/>
      <c r="E64" s="3">
        <f>C64+D64</f>
        <v>0</v>
      </c>
      <c r="F64" s="4"/>
      <c r="G64" s="4"/>
      <c r="H64" s="3">
        <f>G64-C64</f>
        <v>0</v>
      </c>
    </row>
    <row r="65" spans="2:8" ht="12.75">
      <c r="B65" s="27" t="s">
        <v>59</v>
      </c>
      <c r="C65" s="28"/>
      <c r="D65" s="29"/>
      <c r="E65" s="28">
        <f>C65+D65</f>
        <v>0</v>
      </c>
      <c r="F65" s="29"/>
      <c r="G65" s="29"/>
      <c r="H65" s="28">
        <f>G65-C65</f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6" ref="C67:H67">C47+C56+C61+C64+C65</f>
        <v>37961194</v>
      </c>
      <c r="D67" s="12">
        <f t="shared" si="16"/>
        <v>0</v>
      </c>
      <c r="E67" s="12">
        <f t="shared" si="16"/>
        <v>37961194</v>
      </c>
      <c r="F67" s="12">
        <f t="shared" si="16"/>
        <v>6842726.77</v>
      </c>
      <c r="G67" s="12">
        <f t="shared" si="16"/>
        <v>6842726.77</v>
      </c>
      <c r="H67" s="12">
        <f t="shared" si="16"/>
        <v>-31118467.23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7" ref="C69:H69">C70</f>
        <v>0</v>
      </c>
      <c r="D69" s="12">
        <f t="shared" si="17"/>
        <v>0</v>
      </c>
      <c r="E69" s="12">
        <f t="shared" si="17"/>
        <v>0</v>
      </c>
      <c r="F69" s="12">
        <f t="shared" si="17"/>
        <v>0</v>
      </c>
      <c r="G69" s="12">
        <f t="shared" si="17"/>
        <v>0</v>
      </c>
      <c r="H69" s="12">
        <f t="shared" si="17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8" ref="C72:H72">C42+C67+C69</f>
        <v>91001670.75</v>
      </c>
      <c r="D72" s="12">
        <f t="shared" si="18"/>
        <v>0</v>
      </c>
      <c r="E72" s="12">
        <f t="shared" si="18"/>
        <v>91001670.75</v>
      </c>
      <c r="F72" s="12">
        <f t="shared" si="18"/>
        <v>17687004.84</v>
      </c>
      <c r="G72" s="12">
        <f t="shared" si="18"/>
        <v>17687004.84</v>
      </c>
      <c r="H72" s="12">
        <f t="shared" si="18"/>
        <v>-73314665.91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9" ref="C77:H77">SUM(C75:C76)</f>
        <v>0</v>
      </c>
      <c r="D77" s="12">
        <f t="shared" si="19"/>
        <v>0</v>
      </c>
      <c r="E77" s="12">
        <f t="shared" si="19"/>
        <v>0</v>
      </c>
      <c r="F77" s="12">
        <f t="shared" si="19"/>
        <v>0</v>
      </c>
      <c r="G77" s="12">
        <f t="shared" si="19"/>
        <v>0</v>
      </c>
      <c r="H77" s="12">
        <f t="shared" si="19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0" spans="1:8" ht="12.75">
      <c r="A80" s="56" t="s">
        <v>75</v>
      </c>
      <c r="B80" s="56"/>
      <c r="C80" s="56"/>
      <c r="D80" s="56"/>
      <c r="E80" s="56"/>
      <c r="F80" s="56"/>
      <c r="G80" s="56"/>
      <c r="H80" s="56"/>
    </row>
    <row r="81" spans="1:8" ht="27.75" customHeight="1">
      <c r="A81" s="56"/>
      <c r="B81" s="56"/>
      <c r="C81" s="56"/>
      <c r="D81" s="56"/>
      <c r="E81" s="56"/>
      <c r="F81" s="56"/>
      <c r="G81" s="56"/>
      <c r="H81" s="56"/>
    </row>
    <row r="82" spans="1:8" ht="15.75">
      <c r="A82" s="30"/>
      <c r="B82" s="30"/>
      <c r="C82" s="30"/>
      <c r="D82" s="31"/>
      <c r="E82" s="31"/>
      <c r="F82" s="32"/>
      <c r="G82" s="32"/>
      <c r="H82" s="32"/>
    </row>
    <row r="83" spans="1:8" ht="12.75">
      <c r="A83" s="57" t="s">
        <v>76</v>
      </c>
      <c r="B83" s="57"/>
      <c r="C83" s="57"/>
      <c r="D83" s="57"/>
      <c r="E83" s="57"/>
      <c r="F83" s="57"/>
      <c r="G83" s="57"/>
      <c r="H83" s="57"/>
    </row>
    <row r="84" spans="1:8" ht="12.75">
      <c r="A84" s="57"/>
      <c r="B84" s="57"/>
      <c r="C84" s="57"/>
      <c r="D84" s="57"/>
      <c r="E84" s="57"/>
      <c r="F84" s="57"/>
      <c r="G84" s="57"/>
      <c r="H84" s="57"/>
    </row>
    <row r="85" spans="1:8" ht="12.75">
      <c r="A85" s="35"/>
      <c r="B85" s="35"/>
      <c r="C85" s="35"/>
      <c r="D85" s="35"/>
      <c r="E85" s="35"/>
      <c r="F85" s="35"/>
      <c r="G85" s="35"/>
      <c r="H85" s="35"/>
    </row>
    <row r="86" spans="1:8" ht="12.75">
      <c r="A86" s="35"/>
      <c r="B86" s="35"/>
      <c r="C86" s="35"/>
      <c r="D86" s="35"/>
      <c r="E86" s="35"/>
      <c r="F86" s="35"/>
      <c r="G86" s="35"/>
      <c r="H86" s="35"/>
    </row>
    <row r="87" spans="1:8" ht="15.75">
      <c r="A87" s="30"/>
      <c r="B87" s="30"/>
      <c r="C87" s="31"/>
      <c r="D87" s="31"/>
      <c r="E87" s="30"/>
      <c r="F87" s="32"/>
      <c r="G87" s="32"/>
      <c r="H87" s="32"/>
    </row>
    <row r="88" spans="1:8" ht="15.75">
      <c r="A88" s="58" t="s">
        <v>77</v>
      </c>
      <c r="B88" s="58"/>
      <c r="C88" s="58"/>
      <c r="D88" s="71" t="s">
        <v>78</v>
      </c>
      <c r="E88" s="71"/>
      <c r="F88" s="71"/>
      <c r="G88" s="34"/>
      <c r="H88" s="34"/>
    </row>
    <row r="89" spans="1:8" ht="15.75">
      <c r="A89" s="72" t="s">
        <v>79</v>
      </c>
      <c r="B89" s="72"/>
      <c r="C89" s="72"/>
      <c r="D89" s="50" t="s">
        <v>80</v>
      </c>
      <c r="E89" s="50"/>
      <c r="F89" s="50"/>
      <c r="G89" s="34"/>
      <c r="H89" s="34"/>
    </row>
    <row r="90" spans="1:8" ht="12.75">
      <c r="A90" s="34"/>
      <c r="B90" s="34"/>
      <c r="C90" s="34"/>
      <c r="D90" s="34"/>
      <c r="E90" s="34"/>
      <c r="F90" s="34"/>
      <c r="G90" s="34"/>
      <c r="H90" s="34"/>
    </row>
    <row r="91" spans="1:8" ht="12.75">
      <c r="A91" s="34"/>
      <c r="B91" s="34"/>
      <c r="C91" s="34"/>
      <c r="D91" s="34"/>
      <c r="E91" s="34"/>
      <c r="F91" s="34"/>
      <c r="G91" s="34"/>
      <c r="H91" s="34"/>
    </row>
    <row r="92" spans="1:8" ht="12.75">
      <c r="A92" s="34"/>
      <c r="B92" s="34"/>
      <c r="C92" s="34"/>
      <c r="D92" s="34"/>
      <c r="E92" s="34"/>
      <c r="F92" s="34"/>
      <c r="G92" s="34"/>
      <c r="H92" s="34"/>
    </row>
    <row r="93" spans="1:8" ht="12.75">
      <c r="A93" s="34"/>
      <c r="B93" s="34"/>
      <c r="C93" s="34"/>
      <c r="D93" s="34"/>
      <c r="E93" s="34"/>
      <c r="F93" s="34"/>
      <c r="G93" s="34"/>
      <c r="H93" s="34"/>
    </row>
    <row r="94" spans="1:8" ht="15.75">
      <c r="A94" s="34"/>
      <c r="B94" s="71" t="s">
        <v>81</v>
      </c>
      <c r="C94" s="71"/>
      <c r="D94" s="71"/>
      <c r="E94" s="71"/>
      <c r="F94" s="34"/>
      <c r="G94" s="34"/>
      <c r="H94" s="34"/>
    </row>
    <row r="95" spans="1:8" ht="15.75">
      <c r="A95" s="34"/>
      <c r="B95" s="50" t="s">
        <v>82</v>
      </c>
      <c r="C95" s="50"/>
      <c r="D95" s="50"/>
      <c r="E95" s="50"/>
      <c r="F95" s="34"/>
      <c r="G95" s="34"/>
      <c r="H95" s="34"/>
    </row>
  </sheetData>
  <sheetProtection/>
  <mergeCells count="19">
    <mergeCell ref="B2:H2"/>
    <mergeCell ref="B3:H3"/>
    <mergeCell ref="B4:H4"/>
    <mergeCell ref="B5:H5"/>
    <mergeCell ref="C6:G6"/>
    <mergeCell ref="B95:E95"/>
    <mergeCell ref="A83:H84"/>
    <mergeCell ref="A88:C88"/>
    <mergeCell ref="D88:F88"/>
    <mergeCell ref="A89:C89"/>
    <mergeCell ref="F7:F8"/>
    <mergeCell ref="G7:G8"/>
    <mergeCell ref="D89:F89"/>
    <mergeCell ref="B94:E94"/>
    <mergeCell ref="A80:H81"/>
    <mergeCell ref="H6:H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rowBreaks count="1" manualBreakCount="1">
    <brk id="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3"/>
  <sheetViews>
    <sheetView view="pageBreakPreview" zoomScale="85" zoomScaleSheetLayoutView="85" zoomScalePageLayoutView="0" workbookViewId="0" topLeftCell="A1">
      <pane ySplit="8" topLeftCell="A93" activePane="bottomLeft" state="frozen"/>
      <selection pane="topLeft" activeCell="A9" sqref="A9"/>
      <selection pane="bottomLeft" activeCell="A9" sqref="A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59" t="s">
        <v>73</v>
      </c>
      <c r="C2" s="60"/>
      <c r="D2" s="60"/>
      <c r="E2" s="60"/>
      <c r="F2" s="60"/>
      <c r="G2" s="60"/>
      <c r="H2" s="61"/>
    </row>
    <row r="3" spans="2:8" ht="12.75">
      <c r="B3" s="62" t="s">
        <v>0</v>
      </c>
      <c r="C3" s="63"/>
      <c r="D3" s="63"/>
      <c r="E3" s="63"/>
      <c r="F3" s="63"/>
      <c r="G3" s="63"/>
      <c r="H3" s="64"/>
    </row>
    <row r="4" spans="2:8" ht="12.75">
      <c r="B4" s="62" t="s">
        <v>83</v>
      </c>
      <c r="C4" s="63"/>
      <c r="D4" s="63"/>
      <c r="E4" s="63"/>
      <c r="F4" s="63"/>
      <c r="G4" s="63"/>
      <c r="H4" s="64"/>
    </row>
    <row r="5" spans="2:8" ht="13.5" thickBot="1">
      <c r="B5" s="65" t="s">
        <v>1</v>
      </c>
      <c r="C5" s="66"/>
      <c r="D5" s="66"/>
      <c r="E5" s="66"/>
      <c r="F5" s="66"/>
      <c r="G5" s="66"/>
      <c r="H5" s="67"/>
    </row>
    <row r="6" spans="2:8" ht="13.5" thickBot="1">
      <c r="B6" s="36"/>
      <c r="C6" s="68" t="s">
        <v>2</v>
      </c>
      <c r="D6" s="69"/>
      <c r="E6" s="69"/>
      <c r="F6" s="69"/>
      <c r="G6" s="70"/>
      <c r="H6" s="51" t="s">
        <v>3</v>
      </c>
    </row>
    <row r="7" spans="2:8" ht="12.75">
      <c r="B7" s="37" t="s">
        <v>4</v>
      </c>
      <c r="C7" s="51" t="s">
        <v>6</v>
      </c>
      <c r="D7" s="54" t="s">
        <v>7</v>
      </c>
      <c r="E7" s="51" t="s">
        <v>8</v>
      </c>
      <c r="F7" s="51" t="s">
        <v>9</v>
      </c>
      <c r="G7" s="51" t="s">
        <v>10</v>
      </c>
      <c r="H7" s="52"/>
    </row>
    <row r="8" spans="2:8" ht="13.5" thickBot="1">
      <c r="B8" s="38" t="s">
        <v>5</v>
      </c>
      <c r="C8" s="53"/>
      <c r="D8" s="55"/>
      <c r="E8" s="53"/>
      <c r="F8" s="53"/>
      <c r="G8" s="53"/>
      <c r="H8" s="5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3616472.05</v>
      </c>
      <c r="D10" s="4">
        <v>0</v>
      </c>
      <c r="E10" s="3">
        <f aca="true" t="shared" si="0" ref="E10:E16">C10+D10</f>
        <v>3616472.05</v>
      </c>
      <c r="F10" s="4">
        <v>1823902.1</v>
      </c>
      <c r="G10" s="4">
        <v>1823902.1</v>
      </c>
      <c r="H10" s="3">
        <f aca="true" t="shared" si="1" ref="H10:H16">G10-C10</f>
        <v>-1792569.9499999997</v>
      </c>
    </row>
    <row r="11" spans="2:8" ht="12.75">
      <c r="B11" s="20" t="s">
        <v>13</v>
      </c>
      <c r="C11" s="3"/>
      <c r="D11" s="4"/>
      <c r="E11" s="3">
        <f t="shared" si="0"/>
        <v>0</v>
      </c>
      <c r="F11" s="4"/>
      <c r="G11" s="4"/>
      <c r="H11" s="3">
        <f t="shared" si="1"/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6108205.7</v>
      </c>
      <c r="D13" s="4">
        <v>0</v>
      </c>
      <c r="E13" s="3">
        <f t="shared" si="0"/>
        <v>6108205.7</v>
      </c>
      <c r="F13" s="4">
        <v>1586354.83</v>
      </c>
      <c r="G13" s="4">
        <v>1586354.83</v>
      </c>
      <c r="H13" s="3">
        <f t="shared" si="1"/>
        <v>-4521850.87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700656</v>
      </c>
      <c r="D15" s="4">
        <v>0</v>
      </c>
      <c r="E15" s="3">
        <f t="shared" si="0"/>
        <v>700656</v>
      </c>
      <c r="F15" s="4">
        <v>883309.92</v>
      </c>
      <c r="G15" s="4">
        <v>883309.92</v>
      </c>
      <c r="H15" s="3">
        <f t="shared" si="1"/>
        <v>182653.92000000004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41180644</v>
      </c>
      <c r="D17" s="5">
        <f t="shared" si="2"/>
        <v>0</v>
      </c>
      <c r="E17" s="5">
        <f t="shared" si="2"/>
        <v>41180644</v>
      </c>
      <c r="F17" s="5">
        <f t="shared" si="2"/>
        <v>10993729.089999998</v>
      </c>
      <c r="G17" s="5">
        <f t="shared" si="2"/>
        <v>10993729.089999998</v>
      </c>
      <c r="H17" s="5">
        <f t="shared" si="2"/>
        <v>-30186914.91</v>
      </c>
    </row>
    <row r="18" spans="2:8" ht="12.75">
      <c r="B18" s="21" t="s">
        <v>18</v>
      </c>
      <c r="C18" s="3">
        <v>27181704</v>
      </c>
      <c r="D18" s="4">
        <v>0</v>
      </c>
      <c r="E18" s="3">
        <f aca="true" t="shared" si="3" ref="E18:E28">C18+D18</f>
        <v>27181704</v>
      </c>
      <c r="F18" s="4">
        <v>7375416.57</v>
      </c>
      <c r="G18" s="4">
        <v>7375416.57</v>
      </c>
      <c r="H18" s="3">
        <f aca="true" t="shared" si="4" ref="H18:H28">G18-C18</f>
        <v>-19806287.43</v>
      </c>
    </row>
    <row r="19" spans="2:8" ht="12.75">
      <c r="B19" s="21" t="s">
        <v>19</v>
      </c>
      <c r="C19" s="3">
        <v>12394988</v>
      </c>
      <c r="D19" s="4">
        <v>0</v>
      </c>
      <c r="E19" s="3">
        <f t="shared" si="3"/>
        <v>12394988</v>
      </c>
      <c r="F19" s="4">
        <v>3184147.28</v>
      </c>
      <c r="G19" s="4">
        <v>3184147.28</v>
      </c>
      <c r="H19" s="3">
        <f t="shared" si="4"/>
        <v>-9210840.72</v>
      </c>
    </row>
    <row r="20" spans="2:8" ht="12.75">
      <c r="B20" s="21" t="s">
        <v>20</v>
      </c>
      <c r="C20" s="3">
        <v>975470</v>
      </c>
      <c r="D20" s="4">
        <v>0</v>
      </c>
      <c r="E20" s="3">
        <f t="shared" si="3"/>
        <v>975470</v>
      </c>
      <c r="F20" s="4">
        <v>229006.04</v>
      </c>
      <c r="G20" s="4">
        <v>229006.04</v>
      </c>
      <c r="H20" s="3">
        <f t="shared" si="4"/>
        <v>-746463.96</v>
      </c>
    </row>
    <row r="21" spans="2:8" ht="12.75">
      <c r="B21" s="21" t="s">
        <v>21</v>
      </c>
      <c r="C21" s="3">
        <v>44277</v>
      </c>
      <c r="D21" s="4">
        <v>0</v>
      </c>
      <c r="E21" s="3">
        <f t="shared" si="3"/>
        <v>44277</v>
      </c>
      <c r="F21" s="4">
        <v>12408.36</v>
      </c>
      <c r="G21" s="4">
        <v>12408.36</v>
      </c>
      <c r="H21" s="3">
        <f t="shared" si="4"/>
        <v>-31868.64</v>
      </c>
    </row>
    <row r="22" spans="2:8" ht="12.75">
      <c r="B22" s="21" t="s">
        <v>22</v>
      </c>
      <c r="C22" s="3"/>
      <c r="D22" s="4"/>
      <c r="E22" s="3">
        <f t="shared" si="3"/>
        <v>0</v>
      </c>
      <c r="F22" s="4"/>
      <c r="G22" s="4"/>
      <c r="H22" s="3">
        <f t="shared" si="4"/>
        <v>0</v>
      </c>
    </row>
    <row r="23" spans="2:8" ht="25.5">
      <c r="B23" s="22" t="s">
        <v>23</v>
      </c>
      <c r="C23" s="3">
        <v>584205</v>
      </c>
      <c r="D23" s="4">
        <v>0</v>
      </c>
      <c r="E23" s="3">
        <f t="shared" si="3"/>
        <v>584205</v>
      </c>
      <c r="F23" s="4">
        <v>192750.84</v>
      </c>
      <c r="G23" s="4">
        <v>192750.84</v>
      </c>
      <c r="H23" s="3">
        <f t="shared" si="4"/>
        <v>-391454.16000000003</v>
      </c>
    </row>
    <row r="24" spans="2:8" ht="25.5">
      <c r="B24" s="22" t="s">
        <v>24</v>
      </c>
      <c r="C24" s="3"/>
      <c r="D24" s="4"/>
      <c r="E24" s="3">
        <f t="shared" si="3"/>
        <v>0</v>
      </c>
      <c r="F24" s="4"/>
      <c r="G24" s="4"/>
      <c r="H24" s="3">
        <f t="shared" si="4"/>
        <v>0</v>
      </c>
    </row>
    <row r="25" spans="2:8" ht="12.75">
      <c r="B25" s="21" t="s">
        <v>25</v>
      </c>
      <c r="C25" s="3"/>
      <c r="D25" s="4"/>
      <c r="E25" s="3">
        <f t="shared" si="3"/>
        <v>0</v>
      </c>
      <c r="F25" s="4"/>
      <c r="G25" s="4"/>
      <c r="H25" s="3">
        <f t="shared" si="4"/>
        <v>0</v>
      </c>
    </row>
    <row r="26" spans="2:8" ht="12.75">
      <c r="B26" s="21" t="s">
        <v>26</v>
      </c>
      <c r="C26" s="3"/>
      <c r="D26" s="4"/>
      <c r="E26" s="3">
        <f t="shared" si="3"/>
        <v>0</v>
      </c>
      <c r="F26" s="4"/>
      <c r="G26" s="4"/>
      <c r="H26" s="3">
        <f t="shared" si="4"/>
        <v>0</v>
      </c>
    </row>
    <row r="27" spans="2:8" ht="12.75">
      <c r="B27" s="21" t="s">
        <v>27</v>
      </c>
      <c r="C27" s="3"/>
      <c r="D27" s="4"/>
      <c r="E27" s="3">
        <f t="shared" si="3"/>
        <v>0</v>
      </c>
      <c r="F27" s="4"/>
      <c r="G27" s="4"/>
      <c r="H27" s="3">
        <f t="shared" si="4"/>
        <v>0</v>
      </c>
    </row>
    <row r="28" spans="2:8" ht="25.5">
      <c r="B28" s="22" t="s">
        <v>28</v>
      </c>
      <c r="C28" s="3"/>
      <c r="D28" s="4"/>
      <c r="E28" s="3">
        <f t="shared" si="3"/>
        <v>0</v>
      </c>
      <c r="F28" s="4"/>
      <c r="G28" s="4"/>
      <c r="H28" s="3">
        <f t="shared" si="4"/>
        <v>0</v>
      </c>
    </row>
    <row r="29" spans="2:8" ht="25.5">
      <c r="B29" s="24" t="s">
        <v>29</v>
      </c>
      <c r="C29" s="3">
        <f aca="true" t="shared" si="5" ref="C29:H29">SUM(C30:C34)</f>
        <v>2700</v>
      </c>
      <c r="D29" s="3">
        <f t="shared" si="5"/>
        <v>0</v>
      </c>
      <c r="E29" s="3">
        <f t="shared" si="5"/>
        <v>2700</v>
      </c>
      <c r="F29" s="3">
        <f t="shared" si="5"/>
        <v>0</v>
      </c>
      <c r="G29" s="3">
        <f t="shared" si="5"/>
        <v>0</v>
      </c>
      <c r="H29" s="3">
        <f t="shared" si="5"/>
        <v>-2700</v>
      </c>
    </row>
    <row r="30" spans="2:8" ht="12.75">
      <c r="B30" s="21" t="s">
        <v>30</v>
      </c>
      <c r="C30" s="3"/>
      <c r="D30" s="4"/>
      <c r="E30" s="3">
        <f aca="true" t="shared" si="6" ref="E30:E35">C30+D30</f>
        <v>0</v>
      </c>
      <c r="F30" s="4"/>
      <c r="G30" s="4"/>
      <c r="H30" s="3">
        <f aca="true" t="shared" si="7" ref="H30:H35">G30-C30</f>
        <v>0</v>
      </c>
    </row>
    <row r="31" spans="2:8" ht="12.75">
      <c r="B31" s="21" t="s">
        <v>31</v>
      </c>
      <c r="C31" s="3"/>
      <c r="D31" s="4"/>
      <c r="E31" s="3">
        <f t="shared" si="6"/>
        <v>0</v>
      </c>
      <c r="F31" s="4"/>
      <c r="G31" s="4"/>
      <c r="H31" s="3">
        <f t="shared" si="7"/>
        <v>0</v>
      </c>
    </row>
    <row r="32" spans="2:8" ht="12.75">
      <c r="B32" s="21" t="s">
        <v>32</v>
      </c>
      <c r="C32" s="3"/>
      <c r="D32" s="4"/>
      <c r="E32" s="3">
        <f t="shared" si="6"/>
        <v>0</v>
      </c>
      <c r="F32" s="4"/>
      <c r="G32" s="4"/>
      <c r="H32" s="3">
        <f t="shared" si="7"/>
        <v>0</v>
      </c>
    </row>
    <row r="33" spans="2:8" ht="25.5">
      <c r="B33" s="22" t="s">
        <v>33</v>
      </c>
      <c r="C33" s="3"/>
      <c r="D33" s="4"/>
      <c r="E33" s="3">
        <f t="shared" si="6"/>
        <v>0</v>
      </c>
      <c r="F33" s="4"/>
      <c r="G33" s="4"/>
      <c r="H33" s="3">
        <f t="shared" si="7"/>
        <v>0</v>
      </c>
    </row>
    <row r="34" spans="2:8" ht="12.75">
      <c r="B34" s="21" t="s">
        <v>34</v>
      </c>
      <c r="C34" s="3">
        <v>2700</v>
      </c>
      <c r="D34" s="4">
        <v>0</v>
      </c>
      <c r="E34" s="3">
        <f t="shared" si="6"/>
        <v>2700</v>
      </c>
      <c r="F34" s="4">
        <v>0</v>
      </c>
      <c r="G34" s="4">
        <v>0</v>
      </c>
      <c r="H34" s="3">
        <f t="shared" si="7"/>
        <v>-2700</v>
      </c>
    </row>
    <row r="35" spans="2:8" ht="12.75">
      <c r="B35" s="20" t="s">
        <v>71</v>
      </c>
      <c r="C35" s="3"/>
      <c r="D35" s="4"/>
      <c r="E35" s="3">
        <f t="shared" si="6"/>
        <v>0</v>
      </c>
      <c r="F35" s="4"/>
      <c r="G35" s="4"/>
      <c r="H35" s="3">
        <f t="shared" si="7"/>
        <v>0</v>
      </c>
    </row>
    <row r="36" spans="2:8" ht="12.75">
      <c r="B36" s="20" t="s">
        <v>35</v>
      </c>
      <c r="C36" s="3">
        <f aca="true" t="shared" si="8" ref="C36:H36">C37</f>
        <v>0</v>
      </c>
      <c r="D36" s="3">
        <f t="shared" si="8"/>
        <v>0</v>
      </c>
      <c r="E36" s="3">
        <f t="shared" si="8"/>
        <v>0</v>
      </c>
      <c r="F36" s="3">
        <f t="shared" si="8"/>
        <v>0</v>
      </c>
      <c r="G36" s="3">
        <f t="shared" si="8"/>
        <v>0</v>
      </c>
      <c r="H36" s="3">
        <f t="shared" si="8"/>
        <v>0</v>
      </c>
    </row>
    <row r="37" spans="2:8" ht="12.75">
      <c r="B37" s="21" t="s">
        <v>36</v>
      </c>
      <c r="C37" s="3"/>
      <c r="D37" s="4"/>
      <c r="E37" s="3">
        <f>C37+D37</f>
        <v>0</v>
      </c>
      <c r="F37" s="4"/>
      <c r="G37" s="4"/>
      <c r="H37" s="3">
        <f>G37-C37</f>
        <v>0</v>
      </c>
    </row>
    <row r="38" spans="2:8" ht="12.75">
      <c r="B38" s="20" t="s">
        <v>37</v>
      </c>
      <c r="C38" s="3">
        <f aca="true" t="shared" si="9" ref="C38:H38">C39+C40</f>
        <v>1431799</v>
      </c>
      <c r="D38" s="3">
        <f t="shared" si="9"/>
        <v>0</v>
      </c>
      <c r="E38" s="3">
        <f t="shared" si="9"/>
        <v>1431799</v>
      </c>
      <c r="F38" s="3">
        <f t="shared" si="9"/>
        <v>403455.55</v>
      </c>
      <c r="G38" s="3">
        <f t="shared" si="9"/>
        <v>403455.55</v>
      </c>
      <c r="H38" s="3">
        <f t="shared" si="9"/>
        <v>-1028343.45</v>
      </c>
    </row>
    <row r="39" spans="2:8" ht="12.75">
      <c r="B39" s="21" t="s">
        <v>38</v>
      </c>
      <c r="C39" s="3">
        <v>1431799</v>
      </c>
      <c r="D39" s="4">
        <v>0</v>
      </c>
      <c r="E39" s="3">
        <f>C39+D39</f>
        <v>1431799</v>
      </c>
      <c r="F39" s="4">
        <v>403455.55</v>
      </c>
      <c r="G39" s="4">
        <v>403455.55</v>
      </c>
      <c r="H39" s="3">
        <f>G39-C39</f>
        <v>-1028343.45</v>
      </c>
    </row>
    <row r="40" spans="2:8" ht="12.75">
      <c r="B40" s="21" t="s">
        <v>39</v>
      </c>
      <c r="C40" s="3"/>
      <c r="D40" s="4"/>
      <c r="E40" s="3">
        <f>C40+D40</f>
        <v>0</v>
      </c>
      <c r="F40" s="4"/>
      <c r="G40" s="4"/>
      <c r="H40" s="3">
        <f>G40-C40</f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10" ref="C42:H42">C10+C11+C12+C13+C14+C15+C16+C17+C29+C35+C36+C38</f>
        <v>53040476.75</v>
      </c>
      <c r="D42" s="8">
        <f t="shared" si="10"/>
        <v>0</v>
      </c>
      <c r="E42" s="8">
        <f t="shared" si="10"/>
        <v>53040476.75</v>
      </c>
      <c r="F42" s="8">
        <f t="shared" si="10"/>
        <v>15690751.489999998</v>
      </c>
      <c r="G42" s="8">
        <f t="shared" si="10"/>
        <v>15690751.489999998</v>
      </c>
      <c r="H42" s="8">
        <f t="shared" si="10"/>
        <v>-37349725.260000005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11" ref="C47:H47">SUM(C48:C55)</f>
        <v>37961194</v>
      </c>
      <c r="D47" s="3">
        <f t="shared" si="11"/>
        <v>0</v>
      </c>
      <c r="E47" s="3">
        <f t="shared" si="11"/>
        <v>37961194</v>
      </c>
      <c r="F47" s="3">
        <f t="shared" si="11"/>
        <v>10260748.809999999</v>
      </c>
      <c r="G47" s="3">
        <f t="shared" si="11"/>
        <v>10260748.809999999</v>
      </c>
      <c r="H47" s="3">
        <f t="shared" si="11"/>
        <v>-27700445.19</v>
      </c>
    </row>
    <row r="48" spans="2:8" ht="25.5">
      <c r="B48" s="22" t="s">
        <v>43</v>
      </c>
      <c r="C48" s="3"/>
      <c r="D48" s="4"/>
      <c r="E48" s="3">
        <f aca="true" t="shared" si="12" ref="E48:E55">C48+D48</f>
        <v>0</v>
      </c>
      <c r="F48" s="4"/>
      <c r="G48" s="4"/>
      <c r="H48" s="3">
        <f aca="true" t="shared" si="13" ref="H48:H55">G48-C48</f>
        <v>0</v>
      </c>
    </row>
    <row r="49" spans="2:8" ht="25.5">
      <c r="B49" s="22" t="s">
        <v>44</v>
      </c>
      <c r="C49" s="3"/>
      <c r="D49" s="4"/>
      <c r="E49" s="3">
        <f t="shared" si="12"/>
        <v>0</v>
      </c>
      <c r="F49" s="4"/>
      <c r="G49" s="4"/>
      <c r="H49" s="3">
        <f t="shared" si="13"/>
        <v>0</v>
      </c>
    </row>
    <row r="50" spans="2:8" ht="25.5">
      <c r="B50" s="22" t="s">
        <v>45</v>
      </c>
      <c r="C50" s="3">
        <v>13053390</v>
      </c>
      <c r="D50" s="4">
        <v>0</v>
      </c>
      <c r="E50" s="3">
        <f t="shared" si="12"/>
        <v>13053390</v>
      </c>
      <c r="F50" s="4">
        <v>3824241</v>
      </c>
      <c r="G50" s="4">
        <v>3824241</v>
      </c>
      <c r="H50" s="3">
        <f t="shared" si="13"/>
        <v>-9229149</v>
      </c>
    </row>
    <row r="51" spans="2:8" ht="38.25">
      <c r="B51" s="22" t="s">
        <v>46</v>
      </c>
      <c r="C51" s="3">
        <v>24907804</v>
      </c>
      <c r="D51" s="4">
        <v>0</v>
      </c>
      <c r="E51" s="3">
        <f t="shared" si="12"/>
        <v>24907804</v>
      </c>
      <c r="F51" s="4">
        <v>6436507.81</v>
      </c>
      <c r="G51" s="4">
        <v>6436507.81</v>
      </c>
      <c r="H51" s="3">
        <f t="shared" si="13"/>
        <v>-18471296.19</v>
      </c>
    </row>
    <row r="52" spans="2:8" ht="12.75">
      <c r="B52" s="22" t="s">
        <v>47</v>
      </c>
      <c r="C52" s="3"/>
      <c r="D52" s="4"/>
      <c r="E52" s="3">
        <f t="shared" si="12"/>
        <v>0</v>
      </c>
      <c r="F52" s="4"/>
      <c r="G52" s="4"/>
      <c r="H52" s="3">
        <f t="shared" si="13"/>
        <v>0</v>
      </c>
    </row>
    <row r="53" spans="2:8" ht="25.5">
      <c r="B53" s="22" t="s">
        <v>48</v>
      </c>
      <c r="C53" s="3"/>
      <c r="D53" s="4"/>
      <c r="E53" s="3">
        <f t="shared" si="12"/>
        <v>0</v>
      </c>
      <c r="F53" s="4"/>
      <c r="G53" s="4"/>
      <c r="H53" s="3">
        <f t="shared" si="13"/>
        <v>0</v>
      </c>
    </row>
    <row r="54" spans="2:8" ht="25.5">
      <c r="B54" s="22" t="s">
        <v>49</v>
      </c>
      <c r="C54" s="3"/>
      <c r="D54" s="4"/>
      <c r="E54" s="3">
        <f t="shared" si="12"/>
        <v>0</v>
      </c>
      <c r="F54" s="4"/>
      <c r="G54" s="4"/>
      <c r="H54" s="3">
        <f t="shared" si="13"/>
        <v>0</v>
      </c>
    </row>
    <row r="55" spans="2:8" ht="25.5">
      <c r="B55" s="22" t="s">
        <v>50</v>
      </c>
      <c r="C55" s="3"/>
      <c r="D55" s="4"/>
      <c r="E55" s="3">
        <f t="shared" si="12"/>
        <v>0</v>
      </c>
      <c r="F55" s="4"/>
      <c r="G55" s="4"/>
      <c r="H55" s="3">
        <f t="shared" si="13"/>
        <v>0</v>
      </c>
    </row>
    <row r="56" spans="2:8" ht="12.75">
      <c r="B56" s="24" t="s">
        <v>51</v>
      </c>
      <c r="C56" s="3">
        <f aca="true" t="shared" si="14" ref="C56:H56">SUM(C57:C60)</f>
        <v>0</v>
      </c>
      <c r="D56" s="3">
        <f t="shared" si="14"/>
        <v>0</v>
      </c>
      <c r="E56" s="3">
        <f t="shared" si="14"/>
        <v>0</v>
      </c>
      <c r="F56" s="3">
        <f t="shared" si="14"/>
        <v>0</v>
      </c>
      <c r="G56" s="3">
        <f t="shared" si="14"/>
        <v>0</v>
      </c>
      <c r="H56" s="3">
        <f t="shared" si="14"/>
        <v>0</v>
      </c>
    </row>
    <row r="57" spans="2:8" ht="12.75">
      <c r="B57" s="22" t="s">
        <v>52</v>
      </c>
      <c r="C57" s="3"/>
      <c r="D57" s="4"/>
      <c r="E57" s="3">
        <f>C57+D57</f>
        <v>0</v>
      </c>
      <c r="F57" s="4"/>
      <c r="G57" s="4"/>
      <c r="H57" s="3">
        <f>G57-C57</f>
        <v>0</v>
      </c>
    </row>
    <row r="58" spans="2:8" ht="12.75">
      <c r="B58" s="22" t="s">
        <v>53</v>
      </c>
      <c r="C58" s="3"/>
      <c r="D58" s="4"/>
      <c r="E58" s="3">
        <f>C58+D58</f>
        <v>0</v>
      </c>
      <c r="F58" s="4"/>
      <c r="G58" s="4"/>
      <c r="H58" s="3">
        <f>G58-C58</f>
        <v>0</v>
      </c>
    </row>
    <row r="59" spans="2:8" ht="12.75">
      <c r="B59" s="22" t="s">
        <v>54</v>
      </c>
      <c r="C59" s="3"/>
      <c r="D59" s="4"/>
      <c r="E59" s="3">
        <f>C59+D59</f>
        <v>0</v>
      </c>
      <c r="F59" s="4"/>
      <c r="G59" s="4"/>
      <c r="H59" s="3">
        <f>G59-C59</f>
        <v>0</v>
      </c>
    </row>
    <row r="60" spans="2:8" ht="12.75">
      <c r="B60" s="22" t="s">
        <v>55</v>
      </c>
      <c r="C60" s="3"/>
      <c r="D60" s="4"/>
      <c r="E60" s="3">
        <f>C60+D60</f>
        <v>0</v>
      </c>
      <c r="F60" s="4"/>
      <c r="G60" s="4"/>
      <c r="H60" s="3">
        <f>G60-C60</f>
        <v>0</v>
      </c>
    </row>
    <row r="61" spans="2:8" ht="12.75">
      <c r="B61" s="24" t="s">
        <v>56</v>
      </c>
      <c r="C61" s="3">
        <f aca="true" t="shared" si="15" ref="C61:H61">C62+C63</f>
        <v>0</v>
      </c>
      <c r="D61" s="3">
        <f t="shared" si="15"/>
        <v>0</v>
      </c>
      <c r="E61" s="3">
        <f t="shared" si="15"/>
        <v>0</v>
      </c>
      <c r="F61" s="3">
        <f t="shared" si="15"/>
        <v>0</v>
      </c>
      <c r="G61" s="3">
        <f t="shared" si="15"/>
        <v>0</v>
      </c>
      <c r="H61" s="3">
        <f t="shared" si="15"/>
        <v>0</v>
      </c>
    </row>
    <row r="62" spans="2:8" ht="25.5">
      <c r="B62" s="22" t="s">
        <v>57</v>
      </c>
      <c r="C62" s="3"/>
      <c r="D62" s="4"/>
      <c r="E62" s="3">
        <f>C62+D62</f>
        <v>0</v>
      </c>
      <c r="F62" s="4"/>
      <c r="G62" s="4"/>
      <c r="H62" s="3">
        <f>G62-C62</f>
        <v>0</v>
      </c>
    </row>
    <row r="63" spans="2:8" ht="12.75">
      <c r="B63" s="22" t="s">
        <v>58</v>
      </c>
      <c r="C63" s="3"/>
      <c r="D63" s="4"/>
      <c r="E63" s="3">
        <f>C63+D63</f>
        <v>0</v>
      </c>
      <c r="F63" s="4"/>
      <c r="G63" s="4"/>
      <c r="H63" s="3">
        <f>G63-C63</f>
        <v>0</v>
      </c>
    </row>
    <row r="64" spans="2:8" ht="38.25">
      <c r="B64" s="24" t="s">
        <v>72</v>
      </c>
      <c r="C64" s="3"/>
      <c r="D64" s="4"/>
      <c r="E64" s="3">
        <f>C64+D64</f>
        <v>0</v>
      </c>
      <c r="F64" s="4"/>
      <c r="G64" s="4"/>
      <c r="H64" s="3">
        <f>G64-C64</f>
        <v>0</v>
      </c>
    </row>
    <row r="65" spans="2:8" ht="12.75">
      <c r="B65" s="27" t="s">
        <v>59</v>
      </c>
      <c r="C65" s="28"/>
      <c r="D65" s="29"/>
      <c r="E65" s="28">
        <f>C65+D65</f>
        <v>0</v>
      </c>
      <c r="F65" s="29"/>
      <c r="G65" s="29"/>
      <c r="H65" s="28">
        <f>G65-C65</f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6" ref="C67:H67">C47+C56+C61+C64+C65</f>
        <v>37961194</v>
      </c>
      <c r="D67" s="12">
        <f t="shared" si="16"/>
        <v>0</v>
      </c>
      <c r="E67" s="12">
        <f t="shared" si="16"/>
        <v>37961194</v>
      </c>
      <c r="F67" s="12">
        <f t="shared" si="16"/>
        <v>10260748.809999999</v>
      </c>
      <c r="G67" s="12">
        <f t="shared" si="16"/>
        <v>10260748.809999999</v>
      </c>
      <c r="H67" s="12">
        <f t="shared" si="16"/>
        <v>-27700445.19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7" ref="C69:H69">C70</f>
        <v>0</v>
      </c>
      <c r="D69" s="12">
        <f t="shared" si="17"/>
        <v>0</v>
      </c>
      <c r="E69" s="12">
        <f t="shared" si="17"/>
        <v>0</v>
      </c>
      <c r="F69" s="12">
        <f t="shared" si="17"/>
        <v>0</v>
      </c>
      <c r="G69" s="12">
        <f t="shared" si="17"/>
        <v>0</v>
      </c>
      <c r="H69" s="12">
        <f t="shared" si="17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8" ref="C72:H72">C42+C67+C69</f>
        <v>91001670.75</v>
      </c>
      <c r="D72" s="12">
        <f t="shared" si="18"/>
        <v>0</v>
      </c>
      <c r="E72" s="12">
        <f t="shared" si="18"/>
        <v>91001670.75</v>
      </c>
      <c r="F72" s="12">
        <f t="shared" si="18"/>
        <v>25951500.299999997</v>
      </c>
      <c r="G72" s="12">
        <f t="shared" si="18"/>
        <v>25951500.299999997</v>
      </c>
      <c r="H72" s="12">
        <f t="shared" si="18"/>
        <v>-65050170.45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9" ref="C77:H77">SUM(C75:C76)</f>
        <v>0</v>
      </c>
      <c r="D77" s="12">
        <f t="shared" si="19"/>
        <v>0</v>
      </c>
      <c r="E77" s="12">
        <f t="shared" si="19"/>
        <v>0</v>
      </c>
      <c r="F77" s="12">
        <f t="shared" si="19"/>
        <v>0</v>
      </c>
      <c r="G77" s="12">
        <f t="shared" si="19"/>
        <v>0</v>
      </c>
      <c r="H77" s="12">
        <f t="shared" si="19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4" spans="1:8" ht="12.75">
      <c r="A84" s="56" t="s">
        <v>75</v>
      </c>
      <c r="B84" s="56"/>
      <c r="C84" s="56"/>
      <c r="D84" s="56"/>
      <c r="E84" s="56"/>
      <c r="F84" s="56"/>
      <c r="G84" s="56"/>
      <c r="H84" s="56"/>
    </row>
    <row r="85" spans="1:8" ht="27.75" customHeight="1">
      <c r="A85" s="56"/>
      <c r="B85" s="56"/>
      <c r="C85" s="56"/>
      <c r="D85" s="56"/>
      <c r="E85" s="56"/>
      <c r="F85" s="56"/>
      <c r="G85" s="56"/>
      <c r="H85" s="56"/>
    </row>
    <row r="86" spans="1:8" ht="15.75">
      <c r="A86" s="30"/>
      <c r="B86" s="30"/>
      <c r="C86" s="30"/>
      <c r="D86" s="31"/>
      <c r="E86" s="31"/>
      <c r="F86" s="32"/>
      <c r="G86" s="32"/>
      <c r="H86" s="32"/>
    </row>
    <row r="87" spans="1:8" ht="15.75">
      <c r="A87" s="30"/>
      <c r="B87" s="30"/>
      <c r="C87" s="30"/>
      <c r="D87" s="31"/>
      <c r="E87" s="31"/>
      <c r="F87" s="32"/>
      <c r="G87" s="32"/>
      <c r="H87" s="32"/>
    </row>
    <row r="88" spans="1:8" ht="12.75">
      <c r="A88" s="57" t="s">
        <v>76</v>
      </c>
      <c r="B88" s="57"/>
      <c r="C88" s="57"/>
      <c r="D88" s="57"/>
      <c r="E88" s="57"/>
      <c r="F88" s="57"/>
      <c r="G88" s="57"/>
      <c r="H88" s="57"/>
    </row>
    <row r="89" spans="1:8" ht="12.75">
      <c r="A89" s="57"/>
      <c r="B89" s="57"/>
      <c r="C89" s="57"/>
      <c r="D89" s="57"/>
      <c r="E89" s="57"/>
      <c r="F89" s="57"/>
      <c r="G89" s="57"/>
      <c r="H89" s="57"/>
    </row>
    <row r="90" spans="1:8" ht="12.75">
      <c r="A90" s="35"/>
      <c r="B90" s="35"/>
      <c r="C90" s="35"/>
      <c r="D90" s="35"/>
      <c r="E90" s="35"/>
      <c r="F90" s="35"/>
      <c r="G90" s="35"/>
      <c r="H90" s="35"/>
    </row>
    <row r="91" spans="1:8" ht="12.75">
      <c r="A91" s="35"/>
      <c r="B91" s="35"/>
      <c r="C91" s="35"/>
      <c r="D91" s="35"/>
      <c r="E91" s="35"/>
      <c r="F91" s="35"/>
      <c r="G91" s="35"/>
      <c r="H91" s="35"/>
    </row>
    <row r="92" spans="1:8" ht="12.75">
      <c r="A92" s="35"/>
      <c r="B92" s="35"/>
      <c r="C92" s="35"/>
      <c r="D92" s="35"/>
      <c r="E92" s="35"/>
      <c r="F92" s="35"/>
      <c r="G92" s="35"/>
      <c r="H92" s="35"/>
    </row>
    <row r="93" spans="1:8" ht="12.75">
      <c r="A93" s="35"/>
      <c r="B93" s="35"/>
      <c r="C93" s="35"/>
      <c r="D93" s="35"/>
      <c r="E93" s="35"/>
      <c r="F93" s="35"/>
      <c r="G93" s="35"/>
      <c r="H93" s="35"/>
    </row>
    <row r="94" spans="1:8" ht="15.75">
      <c r="A94" s="30"/>
      <c r="B94" s="30"/>
      <c r="C94" s="31"/>
      <c r="D94" s="31"/>
      <c r="E94" s="30"/>
      <c r="F94" s="32"/>
      <c r="G94" s="32"/>
      <c r="H94" s="32"/>
    </row>
    <row r="95" spans="1:8" ht="15.75">
      <c r="A95" s="58" t="s">
        <v>77</v>
      </c>
      <c r="B95" s="58"/>
      <c r="C95" s="58"/>
      <c r="D95" s="71" t="s">
        <v>78</v>
      </c>
      <c r="E95" s="71"/>
      <c r="F95" s="71"/>
      <c r="G95" s="34"/>
      <c r="H95" s="34"/>
    </row>
    <row r="96" spans="1:8" ht="15.75">
      <c r="A96" s="72" t="s">
        <v>79</v>
      </c>
      <c r="B96" s="72"/>
      <c r="C96" s="72"/>
      <c r="D96" s="50" t="s">
        <v>80</v>
      </c>
      <c r="E96" s="50"/>
      <c r="F96" s="50"/>
      <c r="G96" s="34"/>
      <c r="H96" s="34"/>
    </row>
    <row r="97" spans="1:8" ht="12.75">
      <c r="A97" s="34"/>
      <c r="B97" s="34"/>
      <c r="C97" s="34"/>
      <c r="D97" s="34"/>
      <c r="E97" s="34"/>
      <c r="F97" s="34"/>
      <c r="G97" s="34"/>
      <c r="H97" s="34"/>
    </row>
    <row r="98" spans="1:8" ht="12.75">
      <c r="A98" s="34"/>
      <c r="B98" s="34"/>
      <c r="C98" s="34"/>
      <c r="D98" s="34"/>
      <c r="E98" s="34"/>
      <c r="F98" s="34"/>
      <c r="G98" s="34"/>
      <c r="H98" s="34"/>
    </row>
    <row r="99" spans="1:8" ht="12.75">
      <c r="A99" s="34"/>
      <c r="B99" s="34"/>
      <c r="C99" s="34"/>
      <c r="D99" s="34"/>
      <c r="E99" s="34"/>
      <c r="F99" s="34"/>
      <c r="G99" s="34"/>
      <c r="H99" s="34"/>
    </row>
    <row r="100" spans="1:8" ht="12.75">
      <c r="A100" s="34"/>
      <c r="B100" s="34"/>
      <c r="C100" s="34"/>
      <c r="D100" s="34"/>
      <c r="E100" s="34"/>
      <c r="F100" s="34"/>
      <c r="G100" s="34"/>
      <c r="H100" s="34"/>
    </row>
    <row r="101" spans="1:8" ht="12.75">
      <c r="A101" s="34"/>
      <c r="B101" s="34"/>
      <c r="C101" s="34"/>
      <c r="D101" s="34"/>
      <c r="E101" s="34"/>
      <c r="F101" s="34"/>
      <c r="G101" s="34"/>
      <c r="H101" s="34"/>
    </row>
    <row r="102" spans="1:8" ht="15.75">
      <c r="A102" s="34"/>
      <c r="B102" s="71" t="s">
        <v>81</v>
      </c>
      <c r="C102" s="71"/>
      <c r="D102" s="71"/>
      <c r="E102" s="71"/>
      <c r="F102" s="34"/>
      <c r="G102" s="34"/>
      <c r="H102" s="34"/>
    </row>
    <row r="103" spans="1:8" ht="15.75">
      <c r="A103" s="34"/>
      <c r="B103" s="50" t="s">
        <v>82</v>
      </c>
      <c r="C103" s="50"/>
      <c r="D103" s="50"/>
      <c r="E103" s="50"/>
      <c r="F103" s="34"/>
      <c r="G103" s="34"/>
      <c r="H103" s="34"/>
    </row>
  </sheetData>
  <sheetProtection/>
  <mergeCells count="19">
    <mergeCell ref="B2:H2"/>
    <mergeCell ref="B3:H3"/>
    <mergeCell ref="B4:H4"/>
    <mergeCell ref="B5:H5"/>
    <mergeCell ref="C6:G6"/>
    <mergeCell ref="B103:E103"/>
    <mergeCell ref="A88:H89"/>
    <mergeCell ref="A95:C95"/>
    <mergeCell ref="D95:F95"/>
    <mergeCell ref="A96:C96"/>
    <mergeCell ref="F7:F8"/>
    <mergeCell ref="G7:G8"/>
    <mergeCell ref="D96:F96"/>
    <mergeCell ref="B102:E102"/>
    <mergeCell ref="A84:H85"/>
    <mergeCell ref="H6:H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rowBreaks count="1" manualBreakCount="1">
    <brk id="6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8"/>
  <sheetViews>
    <sheetView view="pageBreakPreview" zoomScale="85" zoomScaleSheetLayoutView="85" zoomScalePageLayoutView="0" workbookViewId="0" topLeftCell="A1">
      <pane ySplit="8" topLeftCell="A82" activePane="bottomLeft" state="frozen"/>
      <selection pane="topLeft" activeCell="A1" sqref="A1"/>
      <selection pane="bottomLeft" activeCell="I79" sqref="A79:IV10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59" t="s">
        <v>73</v>
      </c>
      <c r="C2" s="60"/>
      <c r="D2" s="60"/>
      <c r="E2" s="60"/>
      <c r="F2" s="60"/>
      <c r="G2" s="60"/>
      <c r="H2" s="61"/>
    </row>
    <row r="3" spans="2:8" ht="12.75">
      <c r="B3" s="62" t="s">
        <v>0</v>
      </c>
      <c r="C3" s="63"/>
      <c r="D3" s="63"/>
      <c r="E3" s="63"/>
      <c r="F3" s="63"/>
      <c r="G3" s="63"/>
      <c r="H3" s="64"/>
    </row>
    <row r="4" spans="2:8" ht="12.75">
      <c r="B4" s="62" t="s">
        <v>85</v>
      </c>
      <c r="C4" s="63"/>
      <c r="D4" s="63"/>
      <c r="E4" s="63"/>
      <c r="F4" s="63"/>
      <c r="G4" s="63"/>
      <c r="H4" s="64"/>
    </row>
    <row r="5" spans="2:8" ht="13.5" thickBot="1">
      <c r="B5" s="65" t="s">
        <v>1</v>
      </c>
      <c r="C5" s="66"/>
      <c r="D5" s="66"/>
      <c r="E5" s="66"/>
      <c r="F5" s="66"/>
      <c r="G5" s="66"/>
      <c r="H5" s="67"/>
    </row>
    <row r="6" spans="2:8" ht="13.5" thickBot="1">
      <c r="B6" s="39"/>
      <c r="C6" s="68" t="s">
        <v>2</v>
      </c>
      <c r="D6" s="69"/>
      <c r="E6" s="69"/>
      <c r="F6" s="69"/>
      <c r="G6" s="70"/>
      <c r="H6" s="51" t="s">
        <v>3</v>
      </c>
    </row>
    <row r="7" spans="2:8" ht="12.75">
      <c r="B7" s="40" t="s">
        <v>4</v>
      </c>
      <c r="C7" s="51" t="s">
        <v>6</v>
      </c>
      <c r="D7" s="54" t="s">
        <v>7</v>
      </c>
      <c r="E7" s="51" t="s">
        <v>8</v>
      </c>
      <c r="F7" s="51" t="s">
        <v>9</v>
      </c>
      <c r="G7" s="51" t="s">
        <v>10</v>
      </c>
      <c r="H7" s="52"/>
    </row>
    <row r="8" spans="2:8" ht="13.5" thickBot="1">
      <c r="B8" s="41" t="s">
        <v>5</v>
      </c>
      <c r="C8" s="53"/>
      <c r="D8" s="55"/>
      <c r="E8" s="53"/>
      <c r="F8" s="53"/>
      <c r="G8" s="53"/>
      <c r="H8" s="5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3616472.05</v>
      </c>
      <c r="D10" s="4">
        <v>0</v>
      </c>
      <c r="E10" s="3">
        <f aca="true" t="shared" si="0" ref="E10:E16">C10+D10</f>
        <v>3616472.05</v>
      </c>
      <c r="F10" s="4">
        <v>1902275.1</v>
      </c>
      <c r="G10" s="4">
        <v>1902275.1</v>
      </c>
      <c r="H10" s="3">
        <f aca="true" t="shared" si="1" ref="H10:H16">G10-C10</f>
        <v>-1714196.9499999997</v>
      </c>
    </row>
    <row r="11" spans="2:8" ht="12.75">
      <c r="B11" s="20" t="s">
        <v>13</v>
      </c>
      <c r="C11" s="3"/>
      <c r="D11" s="4"/>
      <c r="E11" s="3">
        <f t="shared" si="0"/>
        <v>0</v>
      </c>
      <c r="F11" s="4"/>
      <c r="G11" s="4"/>
      <c r="H11" s="3">
        <f t="shared" si="1"/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6107045.7</v>
      </c>
      <c r="D13" s="4">
        <v>0</v>
      </c>
      <c r="E13" s="3">
        <f t="shared" si="0"/>
        <v>6107045.7</v>
      </c>
      <c r="F13" s="4">
        <v>1685919.63</v>
      </c>
      <c r="G13" s="4">
        <v>1685919.63</v>
      </c>
      <c r="H13" s="3">
        <f t="shared" si="1"/>
        <v>-4421126.07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700656</v>
      </c>
      <c r="D15" s="4">
        <v>0</v>
      </c>
      <c r="E15" s="3">
        <f t="shared" si="0"/>
        <v>700656</v>
      </c>
      <c r="F15" s="4">
        <v>905712.13</v>
      </c>
      <c r="G15" s="4">
        <v>905712.13</v>
      </c>
      <c r="H15" s="3">
        <f t="shared" si="1"/>
        <v>205056.13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41180644</v>
      </c>
      <c r="D17" s="5">
        <f t="shared" si="2"/>
        <v>0</v>
      </c>
      <c r="E17" s="5">
        <f t="shared" si="2"/>
        <v>41180644</v>
      </c>
      <c r="F17" s="5">
        <f t="shared" si="2"/>
        <v>15754797.18</v>
      </c>
      <c r="G17" s="5">
        <f t="shared" si="2"/>
        <v>15754797.18</v>
      </c>
      <c r="H17" s="5">
        <f t="shared" si="2"/>
        <v>-25425846.82</v>
      </c>
    </row>
    <row r="18" spans="2:8" ht="12.75">
      <c r="B18" s="21" t="s">
        <v>18</v>
      </c>
      <c r="C18" s="3">
        <v>27181704</v>
      </c>
      <c r="D18" s="4">
        <v>0</v>
      </c>
      <c r="E18" s="3">
        <f aca="true" t="shared" si="3" ref="E18:E28">C18+D18</f>
        <v>27181704</v>
      </c>
      <c r="F18" s="4">
        <v>10565553.04</v>
      </c>
      <c r="G18" s="4">
        <v>10565553.04</v>
      </c>
      <c r="H18" s="3">
        <f aca="true" t="shared" si="4" ref="H18:H28">G18-C18</f>
        <v>-16616150.96</v>
      </c>
    </row>
    <row r="19" spans="2:8" ht="12.75">
      <c r="B19" s="21" t="s">
        <v>19</v>
      </c>
      <c r="C19" s="3">
        <v>12394988</v>
      </c>
      <c r="D19" s="4">
        <v>0</v>
      </c>
      <c r="E19" s="3">
        <f t="shared" si="3"/>
        <v>12394988</v>
      </c>
      <c r="F19" s="4">
        <v>4416108.59</v>
      </c>
      <c r="G19" s="4">
        <v>4416108.59</v>
      </c>
      <c r="H19" s="3">
        <f t="shared" si="4"/>
        <v>-7978879.41</v>
      </c>
    </row>
    <row r="20" spans="2:8" ht="12.75">
      <c r="B20" s="21" t="s">
        <v>20</v>
      </c>
      <c r="C20" s="3">
        <v>975470</v>
      </c>
      <c r="D20" s="4">
        <v>0</v>
      </c>
      <c r="E20" s="3">
        <f t="shared" si="3"/>
        <v>975470</v>
      </c>
      <c r="F20" s="4">
        <v>517537.09</v>
      </c>
      <c r="G20" s="4">
        <v>517537.09</v>
      </c>
      <c r="H20" s="3">
        <f t="shared" si="4"/>
        <v>-457932.91</v>
      </c>
    </row>
    <row r="21" spans="2:8" ht="12.75">
      <c r="B21" s="21" t="s">
        <v>21</v>
      </c>
      <c r="C21" s="3">
        <v>44277</v>
      </c>
      <c r="D21" s="4">
        <v>0</v>
      </c>
      <c r="E21" s="3">
        <f t="shared" si="3"/>
        <v>44277</v>
      </c>
      <c r="F21" s="4">
        <v>16544.48</v>
      </c>
      <c r="G21" s="4">
        <v>16544.48</v>
      </c>
      <c r="H21" s="3">
        <f t="shared" si="4"/>
        <v>-27732.52</v>
      </c>
    </row>
    <row r="22" spans="2:8" ht="12.75">
      <c r="B22" s="21" t="s">
        <v>22</v>
      </c>
      <c r="C22" s="3"/>
      <c r="D22" s="4"/>
      <c r="E22" s="3">
        <f t="shared" si="3"/>
        <v>0</v>
      </c>
      <c r="F22" s="4"/>
      <c r="G22" s="4"/>
      <c r="H22" s="3">
        <f t="shared" si="4"/>
        <v>0</v>
      </c>
    </row>
    <row r="23" spans="2:8" ht="25.5">
      <c r="B23" s="22" t="s">
        <v>23</v>
      </c>
      <c r="C23" s="3">
        <v>584205</v>
      </c>
      <c r="D23" s="4">
        <v>0</v>
      </c>
      <c r="E23" s="3">
        <f t="shared" si="3"/>
        <v>584205</v>
      </c>
      <c r="F23" s="4">
        <v>239053.98</v>
      </c>
      <c r="G23" s="4">
        <v>239053.98</v>
      </c>
      <c r="H23" s="3">
        <f t="shared" si="4"/>
        <v>-345151.02</v>
      </c>
    </row>
    <row r="24" spans="2:8" ht="25.5">
      <c r="B24" s="22" t="s">
        <v>24</v>
      </c>
      <c r="C24" s="3"/>
      <c r="D24" s="4"/>
      <c r="E24" s="3">
        <f t="shared" si="3"/>
        <v>0</v>
      </c>
      <c r="F24" s="4"/>
      <c r="G24" s="4"/>
      <c r="H24" s="3">
        <f t="shared" si="4"/>
        <v>0</v>
      </c>
    </row>
    <row r="25" spans="2:8" ht="12.75">
      <c r="B25" s="21" t="s">
        <v>25</v>
      </c>
      <c r="C25" s="3"/>
      <c r="D25" s="4"/>
      <c r="E25" s="3">
        <f t="shared" si="3"/>
        <v>0</v>
      </c>
      <c r="F25" s="4"/>
      <c r="G25" s="4"/>
      <c r="H25" s="3">
        <f t="shared" si="4"/>
        <v>0</v>
      </c>
    </row>
    <row r="26" spans="2:8" ht="12.75">
      <c r="B26" s="21" t="s">
        <v>26</v>
      </c>
      <c r="C26" s="3"/>
      <c r="D26" s="4"/>
      <c r="E26" s="3">
        <f t="shared" si="3"/>
        <v>0</v>
      </c>
      <c r="F26" s="4"/>
      <c r="G26" s="4"/>
      <c r="H26" s="3">
        <f t="shared" si="4"/>
        <v>0</v>
      </c>
    </row>
    <row r="27" spans="2:8" ht="12.75">
      <c r="B27" s="21" t="s">
        <v>27</v>
      </c>
      <c r="C27" s="3"/>
      <c r="D27" s="4"/>
      <c r="E27" s="3">
        <f t="shared" si="3"/>
        <v>0</v>
      </c>
      <c r="F27" s="4"/>
      <c r="G27" s="4"/>
      <c r="H27" s="3">
        <f t="shared" si="4"/>
        <v>0</v>
      </c>
    </row>
    <row r="28" spans="2:8" ht="25.5">
      <c r="B28" s="22" t="s">
        <v>28</v>
      </c>
      <c r="C28" s="3"/>
      <c r="D28" s="4"/>
      <c r="E28" s="3">
        <f t="shared" si="3"/>
        <v>0</v>
      </c>
      <c r="F28" s="4"/>
      <c r="G28" s="4"/>
      <c r="H28" s="3">
        <f t="shared" si="4"/>
        <v>0</v>
      </c>
    </row>
    <row r="29" spans="2:8" ht="25.5">
      <c r="B29" s="24" t="s">
        <v>29</v>
      </c>
      <c r="C29" s="3">
        <f aca="true" t="shared" si="5" ref="C29:H29">SUM(C30:C34)</f>
        <v>2700</v>
      </c>
      <c r="D29" s="3">
        <f t="shared" si="5"/>
        <v>0</v>
      </c>
      <c r="E29" s="3">
        <f t="shared" si="5"/>
        <v>2700</v>
      </c>
      <c r="F29" s="3">
        <f t="shared" si="5"/>
        <v>0</v>
      </c>
      <c r="G29" s="3">
        <f t="shared" si="5"/>
        <v>0</v>
      </c>
      <c r="H29" s="3">
        <f t="shared" si="5"/>
        <v>-2700</v>
      </c>
    </row>
    <row r="30" spans="2:8" ht="12.75">
      <c r="B30" s="21" t="s">
        <v>30</v>
      </c>
      <c r="C30" s="3"/>
      <c r="D30" s="4"/>
      <c r="E30" s="3">
        <f aca="true" t="shared" si="6" ref="E30:E35">C30+D30</f>
        <v>0</v>
      </c>
      <c r="F30" s="4"/>
      <c r="G30" s="4"/>
      <c r="H30" s="3">
        <f aca="true" t="shared" si="7" ref="H30:H35">G30-C30</f>
        <v>0</v>
      </c>
    </row>
    <row r="31" spans="2:8" ht="12.75">
      <c r="B31" s="21" t="s">
        <v>31</v>
      </c>
      <c r="C31" s="3"/>
      <c r="D31" s="4"/>
      <c r="E31" s="3">
        <f t="shared" si="6"/>
        <v>0</v>
      </c>
      <c r="F31" s="4"/>
      <c r="G31" s="4"/>
      <c r="H31" s="3">
        <f t="shared" si="7"/>
        <v>0</v>
      </c>
    </row>
    <row r="32" spans="2:8" ht="12.75">
      <c r="B32" s="21" t="s">
        <v>32</v>
      </c>
      <c r="C32" s="3"/>
      <c r="D32" s="4"/>
      <c r="E32" s="3">
        <f t="shared" si="6"/>
        <v>0</v>
      </c>
      <c r="F32" s="4"/>
      <c r="G32" s="4"/>
      <c r="H32" s="3">
        <f t="shared" si="7"/>
        <v>0</v>
      </c>
    </row>
    <row r="33" spans="2:8" ht="25.5">
      <c r="B33" s="22" t="s">
        <v>33</v>
      </c>
      <c r="C33" s="3"/>
      <c r="D33" s="4"/>
      <c r="E33" s="3">
        <f t="shared" si="6"/>
        <v>0</v>
      </c>
      <c r="F33" s="4"/>
      <c r="G33" s="4"/>
      <c r="H33" s="3">
        <f t="shared" si="7"/>
        <v>0</v>
      </c>
    </row>
    <row r="34" spans="2:8" ht="12.75">
      <c r="B34" s="21" t="s">
        <v>34</v>
      </c>
      <c r="C34" s="3">
        <v>2700</v>
      </c>
      <c r="D34" s="4">
        <v>0</v>
      </c>
      <c r="E34" s="3">
        <f t="shared" si="6"/>
        <v>2700</v>
      </c>
      <c r="F34" s="4">
        <v>0</v>
      </c>
      <c r="G34" s="4">
        <v>0</v>
      </c>
      <c r="H34" s="3">
        <f t="shared" si="7"/>
        <v>-2700</v>
      </c>
    </row>
    <row r="35" spans="2:8" ht="12.75">
      <c r="B35" s="20" t="s">
        <v>71</v>
      </c>
      <c r="C35" s="3"/>
      <c r="D35" s="4"/>
      <c r="E35" s="3">
        <f t="shared" si="6"/>
        <v>0</v>
      </c>
      <c r="F35" s="4"/>
      <c r="G35" s="4"/>
      <c r="H35" s="3">
        <f t="shared" si="7"/>
        <v>0</v>
      </c>
    </row>
    <row r="36" spans="2:8" ht="12.75">
      <c r="B36" s="20" t="s">
        <v>35</v>
      </c>
      <c r="C36" s="3">
        <f aca="true" t="shared" si="8" ref="C36:H36">C37</f>
        <v>0</v>
      </c>
      <c r="D36" s="3">
        <f t="shared" si="8"/>
        <v>0</v>
      </c>
      <c r="E36" s="3">
        <f t="shared" si="8"/>
        <v>0</v>
      </c>
      <c r="F36" s="3">
        <f t="shared" si="8"/>
        <v>0</v>
      </c>
      <c r="G36" s="3">
        <f t="shared" si="8"/>
        <v>0</v>
      </c>
      <c r="H36" s="3">
        <f t="shared" si="8"/>
        <v>0</v>
      </c>
    </row>
    <row r="37" spans="2:8" ht="12.75">
      <c r="B37" s="21" t="s">
        <v>36</v>
      </c>
      <c r="C37" s="3"/>
      <c r="D37" s="4"/>
      <c r="E37" s="3">
        <f>C37+D37</f>
        <v>0</v>
      </c>
      <c r="F37" s="4"/>
      <c r="G37" s="4"/>
      <c r="H37" s="3">
        <f>G37-C37</f>
        <v>0</v>
      </c>
    </row>
    <row r="38" spans="2:8" ht="12.75">
      <c r="B38" s="20" t="s">
        <v>37</v>
      </c>
      <c r="C38" s="3">
        <f aca="true" t="shared" si="9" ref="C38:H38">C39+C40</f>
        <v>1431799</v>
      </c>
      <c r="D38" s="3">
        <f t="shared" si="9"/>
        <v>0</v>
      </c>
      <c r="E38" s="3">
        <f t="shared" si="9"/>
        <v>1431799</v>
      </c>
      <c r="F38" s="3">
        <f t="shared" si="9"/>
        <v>516249.59</v>
      </c>
      <c r="G38" s="3">
        <f t="shared" si="9"/>
        <v>516249.59</v>
      </c>
      <c r="H38" s="3">
        <f t="shared" si="9"/>
        <v>-915549.4099999999</v>
      </c>
    </row>
    <row r="39" spans="2:8" ht="12.75">
      <c r="B39" s="21" t="s">
        <v>38</v>
      </c>
      <c r="C39" s="3">
        <v>1431799</v>
      </c>
      <c r="D39" s="4">
        <v>0</v>
      </c>
      <c r="E39" s="3">
        <f>C39+D39</f>
        <v>1431799</v>
      </c>
      <c r="F39" s="4">
        <v>516249.59</v>
      </c>
      <c r="G39" s="4">
        <v>516249.59</v>
      </c>
      <c r="H39" s="3">
        <f>G39-C39</f>
        <v>-915549.4099999999</v>
      </c>
    </row>
    <row r="40" spans="2:8" ht="12.75">
      <c r="B40" s="21" t="s">
        <v>39</v>
      </c>
      <c r="C40" s="3"/>
      <c r="D40" s="4"/>
      <c r="E40" s="3">
        <f>C40+D40</f>
        <v>0</v>
      </c>
      <c r="F40" s="4"/>
      <c r="G40" s="4"/>
      <c r="H40" s="3">
        <f>G40-C40</f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10" ref="C42:H42">C10+C11+C12+C13+C14+C15+C16+C17+C29+C35+C36+C38</f>
        <v>53039316.75</v>
      </c>
      <c r="D42" s="8">
        <f t="shared" si="10"/>
        <v>0</v>
      </c>
      <c r="E42" s="8">
        <f t="shared" si="10"/>
        <v>53039316.75</v>
      </c>
      <c r="F42" s="8">
        <f t="shared" si="10"/>
        <v>20764953.63</v>
      </c>
      <c r="G42" s="8">
        <f t="shared" si="10"/>
        <v>20764953.63</v>
      </c>
      <c r="H42" s="8">
        <f t="shared" si="10"/>
        <v>-32274363.12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8" t="s">
        <v>41</v>
      </c>
      <c r="C45" s="3"/>
      <c r="D45" s="4"/>
      <c r="E45" s="3"/>
      <c r="F45" s="4"/>
      <c r="G45" s="4"/>
      <c r="H45" s="3"/>
    </row>
    <row r="46" spans="2:8" ht="12.75">
      <c r="B46" s="20" t="s">
        <v>42</v>
      </c>
      <c r="C46" s="3">
        <f aca="true" t="shared" si="11" ref="C46:H46">SUM(C47:C54)</f>
        <v>37961194</v>
      </c>
      <c r="D46" s="3">
        <f t="shared" si="11"/>
        <v>0</v>
      </c>
      <c r="E46" s="3">
        <f t="shared" si="11"/>
        <v>37961194</v>
      </c>
      <c r="F46" s="3">
        <f t="shared" si="11"/>
        <v>13678770.85</v>
      </c>
      <c r="G46" s="3">
        <f t="shared" si="11"/>
        <v>13678770.85</v>
      </c>
      <c r="H46" s="3">
        <f t="shared" si="11"/>
        <v>-24282423.15</v>
      </c>
    </row>
    <row r="47" spans="2:8" ht="25.5">
      <c r="B47" s="22" t="s">
        <v>43</v>
      </c>
      <c r="C47" s="3"/>
      <c r="D47" s="4"/>
      <c r="E47" s="3">
        <f aca="true" t="shared" si="12" ref="E47:E54">C47+D47</f>
        <v>0</v>
      </c>
      <c r="F47" s="4"/>
      <c r="G47" s="4"/>
      <c r="H47" s="3">
        <f aca="true" t="shared" si="13" ref="H47:H54">G47-C47</f>
        <v>0</v>
      </c>
    </row>
    <row r="48" spans="2:8" ht="25.5">
      <c r="B48" s="22" t="s">
        <v>44</v>
      </c>
      <c r="C48" s="3"/>
      <c r="D48" s="4"/>
      <c r="E48" s="3">
        <f t="shared" si="12"/>
        <v>0</v>
      </c>
      <c r="F48" s="4"/>
      <c r="G48" s="4"/>
      <c r="H48" s="3">
        <f t="shared" si="13"/>
        <v>0</v>
      </c>
    </row>
    <row r="49" spans="2:8" ht="25.5">
      <c r="B49" s="22" t="s">
        <v>45</v>
      </c>
      <c r="C49" s="3">
        <v>13053390</v>
      </c>
      <c r="D49" s="4">
        <v>0</v>
      </c>
      <c r="E49" s="3">
        <f t="shared" si="12"/>
        <v>13053390</v>
      </c>
      <c r="F49" s="4">
        <v>5098988</v>
      </c>
      <c r="G49" s="4">
        <v>5098988</v>
      </c>
      <c r="H49" s="3">
        <f t="shared" si="13"/>
        <v>-7954402</v>
      </c>
    </row>
    <row r="50" spans="2:8" ht="38.25">
      <c r="B50" s="22" t="s">
        <v>46</v>
      </c>
      <c r="C50" s="3">
        <v>24907804</v>
      </c>
      <c r="D50" s="4">
        <v>0</v>
      </c>
      <c r="E50" s="3">
        <f t="shared" si="12"/>
        <v>24907804</v>
      </c>
      <c r="F50" s="4">
        <v>8579782.85</v>
      </c>
      <c r="G50" s="4">
        <v>8579782.85</v>
      </c>
      <c r="H50" s="3">
        <f t="shared" si="13"/>
        <v>-16328021.15</v>
      </c>
    </row>
    <row r="51" spans="2:8" ht="12.75">
      <c r="B51" s="22" t="s">
        <v>47</v>
      </c>
      <c r="C51" s="3"/>
      <c r="D51" s="4"/>
      <c r="E51" s="3">
        <f t="shared" si="12"/>
        <v>0</v>
      </c>
      <c r="F51" s="4"/>
      <c r="G51" s="4"/>
      <c r="H51" s="3">
        <f t="shared" si="13"/>
        <v>0</v>
      </c>
    </row>
    <row r="52" spans="2:8" ht="25.5">
      <c r="B52" s="22" t="s">
        <v>48</v>
      </c>
      <c r="C52" s="3"/>
      <c r="D52" s="4"/>
      <c r="E52" s="3">
        <f t="shared" si="12"/>
        <v>0</v>
      </c>
      <c r="F52" s="4"/>
      <c r="G52" s="4"/>
      <c r="H52" s="3">
        <f t="shared" si="13"/>
        <v>0</v>
      </c>
    </row>
    <row r="53" spans="2:8" ht="25.5">
      <c r="B53" s="22" t="s">
        <v>49</v>
      </c>
      <c r="C53" s="3"/>
      <c r="D53" s="4"/>
      <c r="E53" s="3">
        <f t="shared" si="12"/>
        <v>0</v>
      </c>
      <c r="F53" s="4"/>
      <c r="G53" s="4"/>
      <c r="H53" s="3">
        <f t="shared" si="13"/>
        <v>0</v>
      </c>
    </row>
    <row r="54" spans="2:8" ht="25.5">
      <c r="B54" s="22" t="s">
        <v>50</v>
      </c>
      <c r="C54" s="3"/>
      <c r="D54" s="4"/>
      <c r="E54" s="3">
        <f t="shared" si="12"/>
        <v>0</v>
      </c>
      <c r="F54" s="4"/>
      <c r="G54" s="4"/>
      <c r="H54" s="3">
        <f t="shared" si="13"/>
        <v>0</v>
      </c>
    </row>
    <row r="55" spans="2:8" ht="12.75">
      <c r="B55" s="24" t="s">
        <v>51</v>
      </c>
      <c r="C55" s="3">
        <f aca="true" t="shared" si="14" ref="C55:H55">SUM(C56:C59)</f>
        <v>0</v>
      </c>
      <c r="D55" s="3">
        <f t="shared" si="14"/>
        <v>0</v>
      </c>
      <c r="E55" s="3">
        <f t="shared" si="14"/>
        <v>0</v>
      </c>
      <c r="F55" s="3">
        <f t="shared" si="14"/>
        <v>0</v>
      </c>
      <c r="G55" s="3">
        <f t="shared" si="14"/>
        <v>0</v>
      </c>
      <c r="H55" s="3">
        <f t="shared" si="14"/>
        <v>0</v>
      </c>
    </row>
    <row r="56" spans="2:8" ht="12.75">
      <c r="B56" s="22" t="s">
        <v>52</v>
      </c>
      <c r="C56" s="3"/>
      <c r="D56" s="4"/>
      <c r="E56" s="3">
        <f>C56+D56</f>
        <v>0</v>
      </c>
      <c r="F56" s="4"/>
      <c r="G56" s="4"/>
      <c r="H56" s="3">
        <f>G56-C56</f>
        <v>0</v>
      </c>
    </row>
    <row r="57" spans="2:8" ht="12.75">
      <c r="B57" s="22" t="s">
        <v>53</v>
      </c>
      <c r="C57" s="3"/>
      <c r="D57" s="4"/>
      <c r="E57" s="3">
        <f>C57+D57</f>
        <v>0</v>
      </c>
      <c r="F57" s="4"/>
      <c r="G57" s="4"/>
      <c r="H57" s="3">
        <f>G57-C57</f>
        <v>0</v>
      </c>
    </row>
    <row r="58" spans="2:8" ht="12.75">
      <c r="B58" s="22" t="s">
        <v>54</v>
      </c>
      <c r="C58" s="3"/>
      <c r="D58" s="4"/>
      <c r="E58" s="3">
        <f>C58+D58</f>
        <v>0</v>
      </c>
      <c r="F58" s="4"/>
      <c r="G58" s="4"/>
      <c r="H58" s="3">
        <f>G58-C58</f>
        <v>0</v>
      </c>
    </row>
    <row r="59" spans="2:8" ht="12.75">
      <c r="B59" s="22" t="s">
        <v>55</v>
      </c>
      <c r="C59" s="3"/>
      <c r="D59" s="4"/>
      <c r="E59" s="3">
        <f>C59+D59</f>
        <v>0</v>
      </c>
      <c r="F59" s="4"/>
      <c r="G59" s="4"/>
      <c r="H59" s="3">
        <f>G59-C59</f>
        <v>0</v>
      </c>
    </row>
    <row r="60" spans="2:8" ht="12.75">
      <c r="B60" s="24" t="s">
        <v>56</v>
      </c>
      <c r="C60" s="3">
        <f aca="true" t="shared" si="15" ref="C60:H60">C61+C62</f>
        <v>0</v>
      </c>
      <c r="D60" s="3">
        <f t="shared" si="15"/>
        <v>0</v>
      </c>
      <c r="E60" s="3">
        <f t="shared" si="15"/>
        <v>0</v>
      </c>
      <c r="F60" s="3">
        <f t="shared" si="15"/>
        <v>0</v>
      </c>
      <c r="G60" s="3">
        <f t="shared" si="15"/>
        <v>0</v>
      </c>
      <c r="H60" s="3">
        <f t="shared" si="15"/>
        <v>0</v>
      </c>
    </row>
    <row r="61" spans="2:8" ht="25.5">
      <c r="B61" s="22" t="s">
        <v>57</v>
      </c>
      <c r="C61" s="3"/>
      <c r="D61" s="4"/>
      <c r="E61" s="3">
        <f>C61+D61</f>
        <v>0</v>
      </c>
      <c r="F61" s="4"/>
      <c r="G61" s="4"/>
      <c r="H61" s="3">
        <f>G61-C61</f>
        <v>0</v>
      </c>
    </row>
    <row r="62" spans="2:8" ht="12.75">
      <c r="B62" s="22" t="s">
        <v>58</v>
      </c>
      <c r="C62" s="3"/>
      <c r="D62" s="4"/>
      <c r="E62" s="3">
        <f>C62+D62</f>
        <v>0</v>
      </c>
      <c r="F62" s="4"/>
      <c r="G62" s="4"/>
      <c r="H62" s="3">
        <f>G62-C62</f>
        <v>0</v>
      </c>
    </row>
    <row r="63" spans="2:8" ht="38.25">
      <c r="B63" s="24" t="s">
        <v>72</v>
      </c>
      <c r="C63" s="3"/>
      <c r="D63" s="4"/>
      <c r="E63" s="3">
        <f>C63+D63</f>
        <v>0</v>
      </c>
      <c r="F63" s="4"/>
      <c r="G63" s="4"/>
      <c r="H63" s="3">
        <f>G63-C63</f>
        <v>0</v>
      </c>
    </row>
    <row r="64" spans="2:8" ht="12.75">
      <c r="B64" s="27" t="s">
        <v>59</v>
      </c>
      <c r="C64" s="28"/>
      <c r="D64" s="29"/>
      <c r="E64" s="28">
        <f>C64+D64</f>
        <v>0</v>
      </c>
      <c r="F64" s="29"/>
      <c r="G64" s="29"/>
      <c r="H64" s="28">
        <f>G64-C64</f>
        <v>0</v>
      </c>
    </row>
    <row r="65" spans="2:8" ht="12.75">
      <c r="B65" s="19"/>
      <c r="C65" s="3"/>
      <c r="D65" s="11"/>
      <c r="E65" s="3"/>
      <c r="F65" s="11"/>
      <c r="G65" s="11"/>
      <c r="H65" s="3"/>
    </row>
    <row r="66" spans="2:8" ht="25.5">
      <c r="B66" s="25" t="s">
        <v>60</v>
      </c>
      <c r="C66" s="12">
        <f aca="true" t="shared" si="16" ref="C66:H66">C46+C55+C60+C63+C64</f>
        <v>37961194</v>
      </c>
      <c r="D66" s="12">
        <f t="shared" si="16"/>
        <v>0</v>
      </c>
      <c r="E66" s="12">
        <f t="shared" si="16"/>
        <v>37961194</v>
      </c>
      <c r="F66" s="12">
        <f t="shared" si="16"/>
        <v>13678770.85</v>
      </c>
      <c r="G66" s="12">
        <f t="shared" si="16"/>
        <v>13678770.85</v>
      </c>
      <c r="H66" s="12">
        <f t="shared" si="16"/>
        <v>-24282423.15</v>
      </c>
    </row>
    <row r="67" spans="2:8" ht="12.75">
      <c r="B67" s="23"/>
      <c r="C67" s="3"/>
      <c r="D67" s="11"/>
      <c r="E67" s="3"/>
      <c r="F67" s="11"/>
      <c r="G67" s="11"/>
      <c r="H67" s="3"/>
    </row>
    <row r="68" spans="2:8" ht="25.5">
      <c r="B68" s="25" t="s">
        <v>61</v>
      </c>
      <c r="C68" s="12">
        <f aca="true" t="shared" si="17" ref="C68:H68">C69</f>
        <v>0</v>
      </c>
      <c r="D68" s="12">
        <f t="shared" si="17"/>
        <v>0</v>
      </c>
      <c r="E68" s="12">
        <f t="shared" si="17"/>
        <v>0</v>
      </c>
      <c r="F68" s="12">
        <f t="shared" si="17"/>
        <v>0</v>
      </c>
      <c r="G68" s="12">
        <f t="shared" si="17"/>
        <v>0</v>
      </c>
      <c r="H68" s="12">
        <f t="shared" si="17"/>
        <v>0</v>
      </c>
    </row>
    <row r="69" spans="2:8" ht="12.75">
      <c r="B69" s="23" t="s">
        <v>62</v>
      </c>
      <c r="C69" s="3"/>
      <c r="D69" s="4"/>
      <c r="E69" s="3">
        <f>C69+D69</f>
        <v>0</v>
      </c>
      <c r="F69" s="4"/>
      <c r="G69" s="4"/>
      <c r="H69" s="3">
        <f>G69-C69</f>
        <v>0</v>
      </c>
    </row>
    <row r="70" spans="2:8" ht="12.75">
      <c r="B70" s="23"/>
      <c r="C70" s="3"/>
      <c r="D70" s="4"/>
      <c r="E70" s="3"/>
      <c r="F70" s="4"/>
      <c r="G70" s="4"/>
      <c r="H70" s="3"/>
    </row>
    <row r="71" spans="2:8" ht="12.75">
      <c r="B71" s="25" t="s">
        <v>63</v>
      </c>
      <c r="C71" s="12">
        <f aca="true" t="shared" si="18" ref="C71:H71">C42+C66+C68</f>
        <v>91000510.75</v>
      </c>
      <c r="D71" s="12">
        <f t="shared" si="18"/>
        <v>0</v>
      </c>
      <c r="E71" s="12">
        <f t="shared" si="18"/>
        <v>91000510.75</v>
      </c>
      <c r="F71" s="12">
        <f t="shared" si="18"/>
        <v>34443724.48</v>
      </c>
      <c r="G71" s="12">
        <f t="shared" si="18"/>
        <v>34443724.48</v>
      </c>
      <c r="H71" s="12">
        <f t="shared" si="18"/>
        <v>-56556786.269999996</v>
      </c>
    </row>
    <row r="72" spans="2:8" ht="12.75">
      <c r="B72" s="23"/>
      <c r="C72" s="3"/>
      <c r="D72" s="4"/>
      <c r="E72" s="3"/>
      <c r="F72" s="4"/>
      <c r="G72" s="4"/>
      <c r="H72" s="3"/>
    </row>
    <row r="73" spans="2:8" ht="12.75">
      <c r="B73" s="25" t="s">
        <v>64</v>
      </c>
      <c r="C73" s="3"/>
      <c r="D73" s="4"/>
      <c r="E73" s="3"/>
      <c r="F73" s="4"/>
      <c r="G73" s="4"/>
      <c r="H73" s="3"/>
    </row>
    <row r="74" spans="2:8" ht="25.5">
      <c r="B74" s="23" t="s">
        <v>65</v>
      </c>
      <c r="C74" s="3"/>
      <c r="D74" s="4"/>
      <c r="E74" s="3">
        <f>C74+D74</f>
        <v>0</v>
      </c>
      <c r="F74" s="4"/>
      <c r="G74" s="4"/>
      <c r="H74" s="3">
        <f>G74-C74</f>
        <v>0</v>
      </c>
    </row>
    <row r="75" spans="2:8" ht="25.5">
      <c r="B75" s="23" t="s">
        <v>66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5" t="s">
        <v>67</v>
      </c>
      <c r="C76" s="12">
        <f aca="true" t="shared" si="19" ref="C76:H76">SUM(C74:C75)</f>
        <v>0</v>
      </c>
      <c r="D76" s="12">
        <f t="shared" si="19"/>
        <v>0</v>
      </c>
      <c r="E76" s="12">
        <f t="shared" si="19"/>
        <v>0</v>
      </c>
      <c r="F76" s="12">
        <f t="shared" si="19"/>
        <v>0</v>
      </c>
      <c r="G76" s="12">
        <f t="shared" si="19"/>
        <v>0</v>
      </c>
      <c r="H76" s="12">
        <f t="shared" si="19"/>
        <v>0</v>
      </c>
    </row>
    <row r="77" spans="2:8" ht="13.5" thickBot="1">
      <c r="B77" s="26"/>
      <c r="C77" s="13"/>
      <c r="D77" s="14"/>
      <c r="E77" s="13"/>
      <c r="F77" s="14"/>
      <c r="G77" s="14"/>
      <c r="H77" s="13"/>
    </row>
    <row r="79" spans="1:8" ht="12.75">
      <c r="A79" s="56" t="s">
        <v>75</v>
      </c>
      <c r="B79" s="56"/>
      <c r="C79" s="56"/>
      <c r="D79" s="56"/>
      <c r="E79" s="56"/>
      <c r="F79" s="56"/>
      <c r="G79" s="56"/>
      <c r="H79" s="56"/>
    </row>
    <row r="80" spans="1:8" ht="27.75" customHeight="1">
      <c r="A80" s="56"/>
      <c r="B80" s="56"/>
      <c r="C80" s="56"/>
      <c r="D80" s="56"/>
      <c r="E80" s="56"/>
      <c r="F80" s="56"/>
      <c r="G80" s="56"/>
      <c r="H80" s="56"/>
    </row>
    <row r="81" spans="1:8" ht="15.75">
      <c r="A81" s="30"/>
      <c r="B81" s="30"/>
      <c r="C81" s="30"/>
      <c r="D81" s="31"/>
      <c r="E81" s="31"/>
      <c r="F81" s="32"/>
      <c r="G81" s="32"/>
      <c r="H81" s="32"/>
    </row>
    <row r="82" spans="1:8" ht="15.75">
      <c r="A82" s="30"/>
      <c r="B82" s="30"/>
      <c r="C82" s="30"/>
      <c r="D82" s="31"/>
      <c r="E82" s="31"/>
      <c r="F82" s="32"/>
      <c r="G82" s="32"/>
      <c r="H82" s="32"/>
    </row>
    <row r="83" spans="1:8" ht="12.75">
      <c r="A83" s="57" t="s">
        <v>76</v>
      </c>
      <c r="B83" s="57"/>
      <c r="C83" s="57"/>
      <c r="D83" s="57"/>
      <c r="E83" s="57"/>
      <c r="F83" s="57"/>
      <c r="G83" s="57"/>
      <c r="H83" s="57"/>
    </row>
    <row r="84" spans="1:8" ht="12.75">
      <c r="A84" s="57"/>
      <c r="B84" s="57"/>
      <c r="C84" s="57"/>
      <c r="D84" s="57"/>
      <c r="E84" s="57"/>
      <c r="F84" s="57"/>
      <c r="G84" s="57"/>
      <c r="H84" s="57"/>
    </row>
    <row r="85" spans="1:8" ht="12.75">
      <c r="A85" s="42"/>
      <c r="B85" s="42"/>
      <c r="C85" s="42"/>
      <c r="D85" s="42"/>
      <c r="E85" s="42"/>
      <c r="F85" s="42"/>
      <c r="G85" s="42"/>
      <c r="H85" s="42"/>
    </row>
    <row r="86" spans="1:8" ht="12.75">
      <c r="A86" s="42"/>
      <c r="B86" s="42"/>
      <c r="C86" s="42"/>
      <c r="D86" s="42"/>
      <c r="E86" s="42"/>
      <c r="F86" s="42"/>
      <c r="G86" s="42"/>
      <c r="H86" s="42"/>
    </row>
    <row r="87" spans="1:8" ht="12.75">
      <c r="A87" s="42"/>
      <c r="B87" s="42"/>
      <c r="C87" s="42"/>
      <c r="D87" s="42"/>
      <c r="E87" s="42"/>
      <c r="F87" s="42"/>
      <c r="G87" s="42"/>
      <c r="H87" s="42"/>
    </row>
    <row r="88" spans="1:8" ht="12.75">
      <c r="A88" s="42"/>
      <c r="B88" s="42"/>
      <c r="C88" s="42"/>
      <c r="D88" s="42"/>
      <c r="E88" s="42"/>
      <c r="F88" s="42"/>
      <c r="G88" s="42"/>
      <c r="H88" s="42"/>
    </row>
    <row r="89" spans="1:8" ht="15.75">
      <c r="A89" s="30"/>
      <c r="B89" s="30"/>
      <c r="C89" s="31"/>
      <c r="D89" s="31"/>
      <c r="E89" s="30"/>
      <c r="F89" s="32"/>
      <c r="G89" s="32"/>
      <c r="H89" s="32"/>
    </row>
    <row r="90" spans="1:8" ht="15.75">
      <c r="A90" s="58" t="s">
        <v>77</v>
      </c>
      <c r="B90" s="58"/>
      <c r="C90" s="58"/>
      <c r="D90" s="71" t="s">
        <v>78</v>
      </c>
      <c r="E90" s="71"/>
      <c r="F90" s="71"/>
      <c r="G90" s="34"/>
      <c r="H90" s="34"/>
    </row>
    <row r="91" spans="1:8" ht="15.75">
      <c r="A91" s="72" t="s">
        <v>79</v>
      </c>
      <c r="B91" s="72"/>
      <c r="C91" s="72"/>
      <c r="D91" s="50" t="s">
        <v>80</v>
      </c>
      <c r="E91" s="50"/>
      <c r="F91" s="50"/>
      <c r="G91" s="34"/>
      <c r="H91" s="34"/>
    </row>
    <row r="92" spans="1:8" ht="12.75">
      <c r="A92" s="34"/>
      <c r="B92" s="34"/>
      <c r="C92" s="34"/>
      <c r="D92" s="34"/>
      <c r="E92" s="34"/>
      <c r="F92" s="34"/>
      <c r="G92" s="34"/>
      <c r="H92" s="34"/>
    </row>
    <row r="93" spans="1:8" ht="12.75">
      <c r="A93" s="34"/>
      <c r="B93" s="34"/>
      <c r="C93" s="34"/>
      <c r="D93" s="34"/>
      <c r="E93" s="34"/>
      <c r="F93" s="34"/>
      <c r="G93" s="34"/>
      <c r="H93" s="34"/>
    </row>
    <row r="94" spans="1:8" ht="12.75">
      <c r="A94" s="34"/>
      <c r="B94" s="34"/>
      <c r="C94" s="34"/>
      <c r="D94" s="34"/>
      <c r="E94" s="34"/>
      <c r="F94" s="34"/>
      <c r="G94" s="34"/>
      <c r="H94" s="34"/>
    </row>
    <row r="95" spans="1:8" ht="12.75">
      <c r="A95" s="34"/>
      <c r="B95" s="34"/>
      <c r="C95" s="34"/>
      <c r="D95" s="34"/>
      <c r="E95" s="34"/>
      <c r="F95" s="34"/>
      <c r="G95" s="34"/>
      <c r="H95" s="34"/>
    </row>
    <row r="96" spans="1:8" ht="12.75">
      <c r="A96" s="34"/>
      <c r="B96" s="34"/>
      <c r="C96" s="34"/>
      <c r="D96" s="34"/>
      <c r="E96" s="34"/>
      <c r="F96" s="34"/>
      <c r="G96" s="34"/>
      <c r="H96" s="34"/>
    </row>
    <row r="97" spans="1:8" ht="15.75">
      <c r="A97" s="34"/>
      <c r="B97" s="71" t="s">
        <v>81</v>
      </c>
      <c r="C97" s="71"/>
      <c r="D97" s="71"/>
      <c r="E97" s="71"/>
      <c r="F97" s="34"/>
      <c r="G97" s="34"/>
      <c r="H97" s="34"/>
    </row>
    <row r="98" spans="1:8" ht="15.75">
      <c r="A98" s="34"/>
      <c r="B98" s="50" t="s">
        <v>82</v>
      </c>
      <c r="C98" s="50"/>
      <c r="D98" s="50"/>
      <c r="E98" s="50"/>
      <c r="F98" s="34"/>
      <c r="G98" s="34"/>
      <c r="H98" s="34"/>
    </row>
  </sheetData>
  <sheetProtection/>
  <mergeCells count="19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B97:E97"/>
    <mergeCell ref="B98:E98"/>
    <mergeCell ref="G7:G8"/>
    <mergeCell ref="A79:H80"/>
    <mergeCell ref="A83:H84"/>
    <mergeCell ref="A90:C90"/>
    <mergeCell ref="D90:F90"/>
    <mergeCell ref="A91:C91"/>
    <mergeCell ref="D91:F9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8"/>
  <sheetViews>
    <sheetView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H49" sqref="H4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59" t="s">
        <v>73</v>
      </c>
      <c r="C2" s="60"/>
      <c r="D2" s="60"/>
      <c r="E2" s="60"/>
      <c r="F2" s="60"/>
      <c r="G2" s="60"/>
      <c r="H2" s="61"/>
    </row>
    <row r="3" spans="2:8" ht="12.75">
      <c r="B3" s="62" t="s">
        <v>0</v>
      </c>
      <c r="C3" s="63"/>
      <c r="D3" s="63"/>
      <c r="E3" s="63"/>
      <c r="F3" s="63"/>
      <c r="G3" s="63"/>
      <c r="H3" s="64"/>
    </row>
    <row r="4" spans="2:8" ht="12.75">
      <c r="B4" s="62" t="s">
        <v>86</v>
      </c>
      <c r="C4" s="63"/>
      <c r="D4" s="63"/>
      <c r="E4" s="63"/>
      <c r="F4" s="63"/>
      <c r="G4" s="63"/>
      <c r="H4" s="64"/>
    </row>
    <row r="5" spans="2:8" ht="13.5" thickBot="1">
      <c r="B5" s="65" t="s">
        <v>1</v>
      </c>
      <c r="C5" s="66"/>
      <c r="D5" s="66"/>
      <c r="E5" s="66"/>
      <c r="F5" s="66"/>
      <c r="G5" s="66"/>
      <c r="H5" s="67"/>
    </row>
    <row r="6" spans="2:8" ht="13.5" thickBot="1">
      <c r="B6" s="43"/>
      <c r="C6" s="68" t="s">
        <v>2</v>
      </c>
      <c r="D6" s="69"/>
      <c r="E6" s="69"/>
      <c r="F6" s="69"/>
      <c r="G6" s="70"/>
      <c r="H6" s="51" t="s">
        <v>3</v>
      </c>
    </row>
    <row r="7" spans="2:8" ht="12.75">
      <c r="B7" s="44" t="s">
        <v>4</v>
      </c>
      <c r="C7" s="51" t="s">
        <v>6</v>
      </c>
      <c r="D7" s="54" t="s">
        <v>7</v>
      </c>
      <c r="E7" s="51" t="s">
        <v>8</v>
      </c>
      <c r="F7" s="51" t="s">
        <v>9</v>
      </c>
      <c r="G7" s="51" t="s">
        <v>10</v>
      </c>
      <c r="H7" s="52"/>
    </row>
    <row r="8" spans="2:8" ht="13.5" thickBot="1">
      <c r="B8" s="45" t="s">
        <v>5</v>
      </c>
      <c r="C8" s="53"/>
      <c r="D8" s="55"/>
      <c r="E8" s="53"/>
      <c r="F8" s="53"/>
      <c r="G8" s="53"/>
      <c r="H8" s="5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3616472.05</v>
      </c>
      <c r="D10" s="4">
        <v>0</v>
      </c>
      <c r="E10" s="3">
        <f aca="true" t="shared" si="0" ref="E10:E16">C10+D10</f>
        <v>3616472.05</v>
      </c>
      <c r="F10" s="4">
        <v>2013492.1</v>
      </c>
      <c r="G10" s="4">
        <v>2013492.1</v>
      </c>
      <c r="H10" s="3">
        <f aca="true" t="shared" si="1" ref="H10:H16">G10-C10</f>
        <v>-1602979.9499999997</v>
      </c>
    </row>
    <row r="11" spans="2:8" ht="12.75">
      <c r="B11" s="20" t="s">
        <v>13</v>
      </c>
      <c r="C11" s="3"/>
      <c r="D11" s="4"/>
      <c r="E11" s="3">
        <f t="shared" si="0"/>
        <v>0</v>
      </c>
      <c r="F11" s="4"/>
      <c r="G11" s="4"/>
      <c r="H11" s="3">
        <f t="shared" si="1"/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6106015.7</v>
      </c>
      <c r="D13" s="4">
        <v>0</v>
      </c>
      <c r="E13" s="3">
        <f t="shared" si="0"/>
        <v>6106015.7</v>
      </c>
      <c r="F13" s="4">
        <v>1782876.33</v>
      </c>
      <c r="G13" s="4">
        <v>1782876.33</v>
      </c>
      <c r="H13" s="3">
        <f t="shared" si="1"/>
        <v>-4323139.37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700656</v>
      </c>
      <c r="D15" s="4">
        <v>0</v>
      </c>
      <c r="E15" s="3">
        <f t="shared" si="0"/>
        <v>700656</v>
      </c>
      <c r="F15" s="4">
        <v>922955.31</v>
      </c>
      <c r="G15" s="4">
        <v>922955.31</v>
      </c>
      <c r="H15" s="3">
        <f t="shared" si="1"/>
        <v>222299.31000000006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41180644</v>
      </c>
      <c r="D17" s="5">
        <f t="shared" si="2"/>
        <v>0</v>
      </c>
      <c r="E17" s="5">
        <f t="shared" si="2"/>
        <v>41180644</v>
      </c>
      <c r="F17" s="5">
        <f t="shared" si="2"/>
        <v>18821172.840000004</v>
      </c>
      <c r="G17" s="5">
        <f t="shared" si="2"/>
        <v>18821172.840000004</v>
      </c>
      <c r="H17" s="5">
        <f t="shared" si="2"/>
        <v>-22359471.159999996</v>
      </c>
    </row>
    <row r="18" spans="2:8" ht="12.75">
      <c r="B18" s="21" t="s">
        <v>18</v>
      </c>
      <c r="C18" s="3">
        <v>27181704</v>
      </c>
      <c r="D18" s="4">
        <v>0</v>
      </c>
      <c r="E18" s="3">
        <f aca="true" t="shared" si="3" ref="E18:E28">C18+D18</f>
        <v>27181704</v>
      </c>
      <c r="F18" s="4">
        <v>12499598.17</v>
      </c>
      <c r="G18" s="4">
        <v>12499598.17</v>
      </c>
      <c r="H18" s="3">
        <f aca="true" t="shared" si="4" ref="H18:H28">G18-C18</f>
        <v>-14682105.83</v>
      </c>
    </row>
    <row r="19" spans="2:8" ht="12.75">
      <c r="B19" s="21" t="s">
        <v>19</v>
      </c>
      <c r="C19" s="3">
        <v>12394988</v>
      </c>
      <c r="D19" s="4">
        <v>0</v>
      </c>
      <c r="E19" s="3">
        <f t="shared" si="3"/>
        <v>12394988</v>
      </c>
      <c r="F19" s="4">
        <v>5451404.43</v>
      </c>
      <c r="G19" s="4">
        <v>5451404.43</v>
      </c>
      <c r="H19" s="3">
        <f t="shared" si="4"/>
        <v>-6943583.57</v>
      </c>
    </row>
    <row r="20" spans="2:8" ht="12.75">
      <c r="B20" s="21" t="s">
        <v>20</v>
      </c>
      <c r="C20" s="3">
        <v>975470</v>
      </c>
      <c r="D20" s="4">
        <v>0</v>
      </c>
      <c r="E20" s="3">
        <f t="shared" si="3"/>
        <v>975470</v>
      </c>
      <c r="F20" s="4">
        <v>565613.84</v>
      </c>
      <c r="G20" s="4">
        <v>565613.84</v>
      </c>
      <c r="H20" s="3">
        <f t="shared" si="4"/>
        <v>-409856.16000000003</v>
      </c>
    </row>
    <row r="21" spans="2:8" ht="12.75">
      <c r="B21" s="21" t="s">
        <v>21</v>
      </c>
      <c r="C21" s="3">
        <v>44277</v>
      </c>
      <c r="D21" s="4">
        <v>0</v>
      </c>
      <c r="E21" s="3">
        <f t="shared" si="3"/>
        <v>44277</v>
      </c>
      <c r="F21" s="4">
        <v>20680.6</v>
      </c>
      <c r="G21" s="4">
        <v>20680.6</v>
      </c>
      <c r="H21" s="3">
        <f t="shared" si="4"/>
        <v>-23596.4</v>
      </c>
    </row>
    <row r="22" spans="2:8" ht="12.75">
      <c r="B22" s="21" t="s">
        <v>22</v>
      </c>
      <c r="C22" s="3"/>
      <c r="D22" s="4"/>
      <c r="E22" s="3">
        <f t="shared" si="3"/>
        <v>0</v>
      </c>
      <c r="F22" s="4"/>
      <c r="G22" s="4"/>
      <c r="H22" s="3">
        <f t="shared" si="4"/>
        <v>0</v>
      </c>
    </row>
    <row r="23" spans="2:8" ht="25.5">
      <c r="B23" s="22" t="s">
        <v>23</v>
      </c>
      <c r="C23" s="3">
        <v>584205</v>
      </c>
      <c r="D23" s="4">
        <v>0</v>
      </c>
      <c r="E23" s="3">
        <f t="shared" si="3"/>
        <v>584205</v>
      </c>
      <c r="F23" s="4">
        <v>283875.8</v>
      </c>
      <c r="G23" s="4">
        <v>283875.8</v>
      </c>
      <c r="H23" s="3">
        <f t="shared" si="4"/>
        <v>-300329.2</v>
      </c>
    </row>
    <row r="24" spans="2:8" ht="25.5">
      <c r="B24" s="22" t="s">
        <v>24</v>
      </c>
      <c r="C24" s="3"/>
      <c r="D24" s="4"/>
      <c r="E24" s="3">
        <f t="shared" si="3"/>
        <v>0</v>
      </c>
      <c r="F24" s="4"/>
      <c r="G24" s="4"/>
      <c r="H24" s="3">
        <f t="shared" si="4"/>
        <v>0</v>
      </c>
    </row>
    <row r="25" spans="2:8" ht="12.75">
      <c r="B25" s="21" t="s">
        <v>25</v>
      </c>
      <c r="C25" s="3"/>
      <c r="D25" s="4"/>
      <c r="E25" s="3">
        <f t="shared" si="3"/>
        <v>0</v>
      </c>
      <c r="F25" s="4"/>
      <c r="G25" s="4"/>
      <c r="H25" s="3">
        <f t="shared" si="4"/>
        <v>0</v>
      </c>
    </row>
    <row r="26" spans="2:8" ht="12.75">
      <c r="B26" s="21" t="s">
        <v>26</v>
      </c>
      <c r="C26" s="3"/>
      <c r="D26" s="4"/>
      <c r="E26" s="3">
        <f t="shared" si="3"/>
        <v>0</v>
      </c>
      <c r="F26" s="4"/>
      <c r="G26" s="4"/>
      <c r="H26" s="3">
        <f t="shared" si="4"/>
        <v>0</v>
      </c>
    </row>
    <row r="27" spans="2:8" ht="12.75">
      <c r="B27" s="21" t="s">
        <v>27</v>
      </c>
      <c r="C27" s="3"/>
      <c r="D27" s="4"/>
      <c r="E27" s="3">
        <f t="shared" si="3"/>
        <v>0</v>
      </c>
      <c r="F27" s="4"/>
      <c r="G27" s="4"/>
      <c r="H27" s="3">
        <f t="shared" si="4"/>
        <v>0</v>
      </c>
    </row>
    <row r="28" spans="2:8" ht="25.5">
      <c r="B28" s="22" t="s">
        <v>28</v>
      </c>
      <c r="C28" s="3"/>
      <c r="D28" s="4"/>
      <c r="E28" s="3">
        <f t="shared" si="3"/>
        <v>0</v>
      </c>
      <c r="F28" s="4"/>
      <c r="G28" s="4"/>
      <c r="H28" s="3">
        <f t="shared" si="4"/>
        <v>0</v>
      </c>
    </row>
    <row r="29" spans="2:8" ht="25.5">
      <c r="B29" s="24" t="s">
        <v>29</v>
      </c>
      <c r="C29" s="3">
        <f aca="true" t="shared" si="5" ref="C29:H29">SUM(C30:C34)</f>
        <v>2700</v>
      </c>
      <c r="D29" s="3">
        <f t="shared" si="5"/>
        <v>0</v>
      </c>
      <c r="E29" s="3">
        <f t="shared" si="5"/>
        <v>2700</v>
      </c>
      <c r="F29" s="3">
        <f t="shared" si="5"/>
        <v>0</v>
      </c>
      <c r="G29" s="3">
        <f t="shared" si="5"/>
        <v>0</v>
      </c>
      <c r="H29" s="3">
        <f t="shared" si="5"/>
        <v>-2700</v>
      </c>
    </row>
    <row r="30" spans="2:8" ht="12.75">
      <c r="B30" s="21" t="s">
        <v>30</v>
      </c>
      <c r="C30" s="3"/>
      <c r="D30" s="4"/>
      <c r="E30" s="3">
        <f aca="true" t="shared" si="6" ref="E30:E35">C30+D30</f>
        <v>0</v>
      </c>
      <c r="F30" s="4"/>
      <c r="G30" s="4"/>
      <c r="H30" s="3">
        <f aca="true" t="shared" si="7" ref="H30:H35">G30-C30</f>
        <v>0</v>
      </c>
    </row>
    <row r="31" spans="2:8" ht="12.75">
      <c r="B31" s="21" t="s">
        <v>31</v>
      </c>
      <c r="C31" s="3"/>
      <c r="D31" s="4"/>
      <c r="E31" s="3">
        <f t="shared" si="6"/>
        <v>0</v>
      </c>
      <c r="F31" s="4"/>
      <c r="G31" s="4"/>
      <c r="H31" s="3">
        <f t="shared" si="7"/>
        <v>0</v>
      </c>
    </row>
    <row r="32" spans="2:8" ht="12.75">
      <c r="B32" s="21" t="s">
        <v>32</v>
      </c>
      <c r="C32" s="3"/>
      <c r="D32" s="4"/>
      <c r="E32" s="3">
        <f t="shared" si="6"/>
        <v>0</v>
      </c>
      <c r="F32" s="4"/>
      <c r="G32" s="4"/>
      <c r="H32" s="3">
        <f t="shared" si="7"/>
        <v>0</v>
      </c>
    </row>
    <row r="33" spans="2:8" ht="25.5">
      <c r="B33" s="22" t="s">
        <v>33</v>
      </c>
      <c r="C33" s="3"/>
      <c r="D33" s="4"/>
      <c r="E33" s="3">
        <f t="shared" si="6"/>
        <v>0</v>
      </c>
      <c r="F33" s="4"/>
      <c r="G33" s="4"/>
      <c r="H33" s="3">
        <f t="shared" si="7"/>
        <v>0</v>
      </c>
    </row>
    <row r="34" spans="2:8" ht="12.75">
      <c r="B34" s="21" t="s">
        <v>34</v>
      </c>
      <c r="C34" s="3">
        <v>2700</v>
      </c>
      <c r="D34" s="4">
        <v>0</v>
      </c>
      <c r="E34" s="3">
        <f t="shared" si="6"/>
        <v>2700</v>
      </c>
      <c r="F34" s="4">
        <v>0</v>
      </c>
      <c r="G34" s="4">
        <v>0</v>
      </c>
      <c r="H34" s="3">
        <f t="shared" si="7"/>
        <v>-2700</v>
      </c>
    </row>
    <row r="35" spans="2:8" ht="12.75">
      <c r="B35" s="20" t="s">
        <v>71</v>
      </c>
      <c r="C35" s="3"/>
      <c r="D35" s="4"/>
      <c r="E35" s="3">
        <f t="shared" si="6"/>
        <v>0</v>
      </c>
      <c r="F35" s="4"/>
      <c r="G35" s="4"/>
      <c r="H35" s="3">
        <f t="shared" si="7"/>
        <v>0</v>
      </c>
    </row>
    <row r="36" spans="2:8" ht="12.75">
      <c r="B36" s="20" t="s">
        <v>35</v>
      </c>
      <c r="C36" s="3">
        <f aca="true" t="shared" si="8" ref="C36:H36">C37</f>
        <v>0</v>
      </c>
      <c r="D36" s="3">
        <f t="shared" si="8"/>
        <v>0</v>
      </c>
      <c r="E36" s="3">
        <f t="shared" si="8"/>
        <v>0</v>
      </c>
      <c r="F36" s="3">
        <f t="shared" si="8"/>
        <v>0</v>
      </c>
      <c r="G36" s="3">
        <f t="shared" si="8"/>
        <v>0</v>
      </c>
      <c r="H36" s="3">
        <f t="shared" si="8"/>
        <v>0</v>
      </c>
    </row>
    <row r="37" spans="2:8" ht="12.75">
      <c r="B37" s="21" t="s">
        <v>36</v>
      </c>
      <c r="C37" s="3"/>
      <c r="D37" s="4"/>
      <c r="E37" s="3">
        <f>C37+D37</f>
        <v>0</v>
      </c>
      <c r="F37" s="4"/>
      <c r="G37" s="4"/>
      <c r="H37" s="3">
        <f>G37-C37</f>
        <v>0</v>
      </c>
    </row>
    <row r="38" spans="2:8" ht="12.75">
      <c r="B38" s="20" t="s">
        <v>37</v>
      </c>
      <c r="C38" s="3">
        <f aca="true" t="shared" si="9" ref="C38:H38">C39+C40</f>
        <v>1431799</v>
      </c>
      <c r="D38" s="3">
        <f t="shared" si="9"/>
        <v>0</v>
      </c>
      <c r="E38" s="3">
        <f t="shared" si="9"/>
        <v>1431799</v>
      </c>
      <c r="F38" s="3">
        <f t="shared" si="9"/>
        <v>656871.99</v>
      </c>
      <c r="G38" s="3">
        <f t="shared" si="9"/>
        <v>656871.99</v>
      </c>
      <c r="H38" s="3">
        <f t="shared" si="9"/>
        <v>-774927.01</v>
      </c>
    </row>
    <row r="39" spans="2:8" ht="12.75">
      <c r="B39" s="21" t="s">
        <v>38</v>
      </c>
      <c r="C39" s="3">
        <v>1431799</v>
      </c>
      <c r="D39" s="4">
        <v>0</v>
      </c>
      <c r="E39" s="3">
        <f>C39+D39</f>
        <v>1431799</v>
      </c>
      <c r="F39" s="4">
        <v>656871.99</v>
      </c>
      <c r="G39" s="4">
        <v>656871.99</v>
      </c>
      <c r="H39" s="3">
        <f>G39-C39</f>
        <v>-774927.01</v>
      </c>
    </row>
    <row r="40" spans="2:8" ht="12.75">
      <c r="B40" s="21" t="s">
        <v>39</v>
      </c>
      <c r="C40" s="3"/>
      <c r="D40" s="4"/>
      <c r="E40" s="3">
        <f>C40+D40</f>
        <v>0</v>
      </c>
      <c r="F40" s="4"/>
      <c r="G40" s="4"/>
      <c r="H40" s="3">
        <f>G40-C40</f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10" ref="C42:H42">C10+C11+C12+C13+C14+C15+C16+C17+C29+C35+C36+C38</f>
        <v>53038286.75</v>
      </c>
      <c r="D42" s="8">
        <f t="shared" si="10"/>
        <v>0</v>
      </c>
      <c r="E42" s="8">
        <f t="shared" si="10"/>
        <v>53038286.75</v>
      </c>
      <c r="F42" s="8">
        <f t="shared" si="10"/>
        <v>24197368.570000004</v>
      </c>
      <c r="G42" s="8">
        <f t="shared" si="10"/>
        <v>24197368.570000004</v>
      </c>
      <c r="H42" s="8">
        <f t="shared" si="10"/>
        <v>-28840918.179999996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8" t="s">
        <v>41</v>
      </c>
      <c r="C45" s="3"/>
      <c r="D45" s="4"/>
      <c r="E45" s="3"/>
      <c r="F45" s="4"/>
      <c r="G45" s="4"/>
      <c r="H45" s="3"/>
    </row>
    <row r="46" spans="2:8" ht="12.75">
      <c r="B46" s="20" t="s">
        <v>42</v>
      </c>
      <c r="C46" s="3">
        <f aca="true" t="shared" si="11" ref="C46:H46">SUM(C47:C54)</f>
        <v>37961194</v>
      </c>
      <c r="D46" s="3">
        <f t="shared" si="11"/>
        <v>0</v>
      </c>
      <c r="E46" s="3">
        <f t="shared" si="11"/>
        <v>37961194</v>
      </c>
      <c r="F46" s="3">
        <f t="shared" si="11"/>
        <v>17096792.89</v>
      </c>
      <c r="G46" s="3">
        <f t="shared" si="11"/>
        <v>17096792.89</v>
      </c>
      <c r="H46" s="3">
        <f t="shared" si="11"/>
        <v>-20864401.11</v>
      </c>
    </row>
    <row r="47" spans="2:8" ht="25.5">
      <c r="B47" s="22" t="s">
        <v>43</v>
      </c>
      <c r="C47" s="3"/>
      <c r="D47" s="4"/>
      <c r="E47" s="3">
        <f>C47+D47</f>
        <v>0</v>
      </c>
      <c r="F47" s="4"/>
      <c r="G47" s="4"/>
      <c r="H47" s="3">
        <f>G47-C47</f>
        <v>0</v>
      </c>
    </row>
    <row r="48" spans="2:8" ht="25.5">
      <c r="B48" s="22" t="s">
        <v>44</v>
      </c>
      <c r="C48" s="3" t="s">
        <v>87</v>
      </c>
      <c r="D48" s="4"/>
      <c r="E48" s="3">
        <v>0</v>
      </c>
      <c r="F48" s="4"/>
      <c r="G48" s="4"/>
      <c r="H48" s="3">
        <v>0</v>
      </c>
    </row>
    <row r="49" spans="2:8" ht="25.5">
      <c r="B49" s="22" t="s">
        <v>45</v>
      </c>
      <c r="C49" s="3">
        <v>13053390</v>
      </c>
      <c r="D49" s="4">
        <v>0</v>
      </c>
      <c r="E49" s="3">
        <f aca="true" t="shared" si="12" ref="E49:E54">C49+D49</f>
        <v>13053390</v>
      </c>
      <c r="F49" s="4">
        <v>6373735</v>
      </c>
      <c r="G49" s="4">
        <v>6373735</v>
      </c>
      <c r="H49" s="3">
        <f aca="true" t="shared" si="13" ref="H49:H54">G49-C49</f>
        <v>-6679655</v>
      </c>
    </row>
    <row r="50" spans="2:8" ht="38.25">
      <c r="B50" s="22" t="s">
        <v>46</v>
      </c>
      <c r="C50" s="3">
        <v>24907804</v>
      </c>
      <c r="D50" s="4">
        <v>0</v>
      </c>
      <c r="E50" s="3">
        <f t="shared" si="12"/>
        <v>24907804</v>
      </c>
      <c r="F50" s="4">
        <v>10723057.89</v>
      </c>
      <c r="G50" s="4">
        <v>10723057.89</v>
      </c>
      <c r="H50" s="3">
        <f t="shared" si="13"/>
        <v>-14184746.11</v>
      </c>
    </row>
    <row r="51" spans="2:8" ht="12.75">
      <c r="B51" s="22" t="s">
        <v>47</v>
      </c>
      <c r="C51" s="3"/>
      <c r="D51" s="4"/>
      <c r="E51" s="3">
        <f t="shared" si="12"/>
        <v>0</v>
      </c>
      <c r="F51" s="4"/>
      <c r="G51" s="4"/>
      <c r="H51" s="3">
        <f t="shared" si="13"/>
        <v>0</v>
      </c>
    </row>
    <row r="52" spans="2:8" ht="25.5">
      <c r="B52" s="22" t="s">
        <v>48</v>
      </c>
      <c r="C52" s="3"/>
      <c r="D52" s="4"/>
      <c r="E52" s="3">
        <f t="shared" si="12"/>
        <v>0</v>
      </c>
      <c r="F52" s="4"/>
      <c r="G52" s="4"/>
      <c r="H52" s="3">
        <f t="shared" si="13"/>
        <v>0</v>
      </c>
    </row>
    <row r="53" spans="2:8" ht="25.5">
      <c r="B53" s="22" t="s">
        <v>49</v>
      </c>
      <c r="C53" s="3"/>
      <c r="D53" s="4"/>
      <c r="E53" s="3">
        <f t="shared" si="12"/>
        <v>0</v>
      </c>
      <c r="F53" s="4"/>
      <c r="G53" s="4"/>
      <c r="H53" s="3">
        <f t="shared" si="13"/>
        <v>0</v>
      </c>
    </row>
    <row r="54" spans="2:8" ht="25.5">
      <c r="B54" s="22" t="s">
        <v>50</v>
      </c>
      <c r="C54" s="3"/>
      <c r="D54" s="4"/>
      <c r="E54" s="3">
        <f t="shared" si="12"/>
        <v>0</v>
      </c>
      <c r="F54" s="4"/>
      <c r="G54" s="4"/>
      <c r="H54" s="3">
        <f t="shared" si="13"/>
        <v>0</v>
      </c>
    </row>
    <row r="55" spans="2:8" ht="12.75">
      <c r="B55" s="24" t="s">
        <v>51</v>
      </c>
      <c r="C55" s="3">
        <f aca="true" t="shared" si="14" ref="C55:H55">SUM(C56:C59)</f>
        <v>0</v>
      </c>
      <c r="D55" s="3">
        <f t="shared" si="14"/>
        <v>0</v>
      </c>
      <c r="E55" s="3">
        <f t="shared" si="14"/>
        <v>0</v>
      </c>
      <c r="F55" s="3">
        <f t="shared" si="14"/>
        <v>0</v>
      </c>
      <c r="G55" s="3">
        <f t="shared" si="14"/>
        <v>0</v>
      </c>
      <c r="H55" s="3">
        <f t="shared" si="14"/>
        <v>0</v>
      </c>
    </row>
    <row r="56" spans="2:8" ht="12.75">
      <c r="B56" s="22" t="s">
        <v>52</v>
      </c>
      <c r="C56" s="3"/>
      <c r="D56" s="4"/>
      <c r="E56" s="3">
        <f>C56+D56</f>
        <v>0</v>
      </c>
      <c r="F56" s="4"/>
      <c r="G56" s="4"/>
      <c r="H56" s="3">
        <f>G56-C56</f>
        <v>0</v>
      </c>
    </row>
    <row r="57" spans="2:8" ht="12.75">
      <c r="B57" s="22" t="s">
        <v>53</v>
      </c>
      <c r="C57" s="3"/>
      <c r="D57" s="4"/>
      <c r="E57" s="3">
        <f>C57+D57</f>
        <v>0</v>
      </c>
      <c r="F57" s="4"/>
      <c r="G57" s="4"/>
      <c r="H57" s="3">
        <f>G57-C57</f>
        <v>0</v>
      </c>
    </row>
    <row r="58" spans="2:8" ht="12.75">
      <c r="B58" s="22" t="s">
        <v>54</v>
      </c>
      <c r="C58" s="3"/>
      <c r="D58" s="4"/>
      <c r="E58" s="3">
        <f>C58+D58</f>
        <v>0</v>
      </c>
      <c r="F58" s="4"/>
      <c r="G58" s="4"/>
      <c r="H58" s="3">
        <f>G58-C58</f>
        <v>0</v>
      </c>
    </row>
    <row r="59" spans="2:8" ht="12.75">
      <c r="B59" s="22" t="s">
        <v>55</v>
      </c>
      <c r="C59" s="3"/>
      <c r="D59" s="4"/>
      <c r="E59" s="3">
        <f>C59+D59</f>
        <v>0</v>
      </c>
      <c r="F59" s="4"/>
      <c r="G59" s="4"/>
      <c r="H59" s="3">
        <f>G59-C59</f>
        <v>0</v>
      </c>
    </row>
    <row r="60" spans="2:8" ht="12.75">
      <c r="B60" s="24" t="s">
        <v>56</v>
      </c>
      <c r="C60" s="3">
        <f aca="true" t="shared" si="15" ref="C60:H60">C61+C62</f>
        <v>0</v>
      </c>
      <c r="D60" s="3">
        <f t="shared" si="15"/>
        <v>0</v>
      </c>
      <c r="E60" s="3">
        <f t="shared" si="15"/>
        <v>0</v>
      </c>
      <c r="F60" s="3">
        <f t="shared" si="15"/>
        <v>0</v>
      </c>
      <c r="G60" s="3">
        <f t="shared" si="15"/>
        <v>0</v>
      </c>
      <c r="H60" s="3">
        <f t="shared" si="15"/>
        <v>0</v>
      </c>
    </row>
    <row r="61" spans="2:8" ht="25.5">
      <c r="B61" s="22" t="s">
        <v>57</v>
      </c>
      <c r="C61" s="3"/>
      <c r="D61" s="4"/>
      <c r="E61" s="3">
        <f>C61+D61</f>
        <v>0</v>
      </c>
      <c r="F61" s="4"/>
      <c r="G61" s="4"/>
      <c r="H61" s="3">
        <f>G61-C61</f>
        <v>0</v>
      </c>
    </row>
    <row r="62" spans="2:8" ht="12.75">
      <c r="B62" s="22" t="s">
        <v>58</v>
      </c>
      <c r="C62" s="3"/>
      <c r="D62" s="4"/>
      <c r="E62" s="3">
        <f>C62+D62</f>
        <v>0</v>
      </c>
      <c r="F62" s="4"/>
      <c r="G62" s="4"/>
      <c r="H62" s="3">
        <f>G62-C62</f>
        <v>0</v>
      </c>
    </row>
    <row r="63" spans="2:8" ht="38.25">
      <c r="B63" s="24" t="s">
        <v>72</v>
      </c>
      <c r="C63" s="3"/>
      <c r="D63" s="4"/>
      <c r="E63" s="3">
        <f>C63+D63</f>
        <v>0</v>
      </c>
      <c r="F63" s="4"/>
      <c r="G63" s="4"/>
      <c r="H63" s="3">
        <f>G63-C63</f>
        <v>0</v>
      </c>
    </row>
    <row r="64" spans="2:8" ht="12.75">
      <c r="B64" s="27" t="s">
        <v>59</v>
      </c>
      <c r="C64" s="28"/>
      <c r="D64" s="29"/>
      <c r="E64" s="28">
        <f>C64+D64</f>
        <v>0</v>
      </c>
      <c r="F64" s="29"/>
      <c r="G64" s="29"/>
      <c r="H64" s="28">
        <f>G64-C64</f>
        <v>0</v>
      </c>
    </row>
    <row r="65" spans="2:8" ht="12.75">
      <c r="B65" s="19"/>
      <c r="C65" s="3"/>
      <c r="D65" s="11"/>
      <c r="E65" s="3"/>
      <c r="F65" s="11"/>
      <c r="G65" s="11"/>
      <c r="H65" s="3"/>
    </row>
    <row r="66" spans="2:8" ht="25.5">
      <c r="B66" s="25" t="s">
        <v>60</v>
      </c>
      <c r="C66" s="12">
        <f aca="true" t="shared" si="16" ref="C66:H66">C46+C55+C60+C63+C64</f>
        <v>37961194</v>
      </c>
      <c r="D66" s="12">
        <f t="shared" si="16"/>
        <v>0</v>
      </c>
      <c r="E66" s="12">
        <f t="shared" si="16"/>
        <v>37961194</v>
      </c>
      <c r="F66" s="12">
        <f t="shared" si="16"/>
        <v>17096792.89</v>
      </c>
      <c r="G66" s="12">
        <f t="shared" si="16"/>
        <v>17096792.89</v>
      </c>
      <c r="H66" s="12">
        <f t="shared" si="16"/>
        <v>-20864401.11</v>
      </c>
    </row>
    <row r="67" spans="2:8" ht="12.75">
      <c r="B67" s="23"/>
      <c r="C67" s="3"/>
      <c r="D67" s="11"/>
      <c r="E67" s="3"/>
      <c r="F67" s="11"/>
      <c r="G67" s="11"/>
      <c r="H67" s="3"/>
    </row>
    <row r="68" spans="2:8" ht="25.5">
      <c r="B68" s="25" t="s">
        <v>61</v>
      </c>
      <c r="C68" s="12">
        <f aca="true" t="shared" si="17" ref="C68:H68">C69</f>
        <v>0</v>
      </c>
      <c r="D68" s="12">
        <f t="shared" si="17"/>
        <v>0</v>
      </c>
      <c r="E68" s="12">
        <f t="shared" si="17"/>
        <v>0</v>
      </c>
      <c r="F68" s="12">
        <f t="shared" si="17"/>
        <v>0</v>
      </c>
      <c r="G68" s="12">
        <f t="shared" si="17"/>
        <v>0</v>
      </c>
      <c r="H68" s="12">
        <f t="shared" si="17"/>
        <v>0</v>
      </c>
    </row>
    <row r="69" spans="2:8" ht="12.75">
      <c r="B69" s="23" t="s">
        <v>62</v>
      </c>
      <c r="C69" s="3"/>
      <c r="D69" s="4"/>
      <c r="E69" s="3">
        <f>C69+D69</f>
        <v>0</v>
      </c>
      <c r="F69" s="4"/>
      <c r="G69" s="4"/>
      <c r="H69" s="3">
        <f>G69-C69</f>
        <v>0</v>
      </c>
    </row>
    <row r="70" spans="2:8" ht="12.75">
      <c r="B70" s="23"/>
      <c r="C70" s="3"/>
      <c r="D70" s="4"/>
      <c r="E70" s="3"/>
      <c r="F70" s="4"/>
      <c r="G70" s="4"/>
      <c r="H70" s="3"/>
    </row>
    <row r="71" spans="2:8" ht="12.75">
      <c r="B71" s="25" t="s">
        <v>63</v>
      </c>
      <c r="C71" s="12">
        <f aca="true" t="shared" si="18" ref="C71:H71">C42+C66+C68</f>
        <v>90999480.75</v>
      </c>
      <c r="D71" s="12">
        <f t="shared" si="18"/>
        <v>0</v>
      </c>
      <c r="E71" s="12">
        <f t="shared" si="18"/>
        <v>90999480.75</v>
      </c>
      <c r="F71" s="12">
        <f t="shared" si="18"/>
        <v>41294161.46000001</v>
      </c>
      <c r="G71" s="12">
        <f t="shared" si="18"/>
        <v>41294161.46000001</v>
      </c>
      <c r="H71" s="12">
        <f t="shared" si="18"/>
        <v>-49705319.28999999</v>
      </c>
    </row>
    <row r="72" spans="2:8" ht="12.75">
      <c r="B72" s="23"/>
      <c r="C72" s="3"/>
      <c r="D72" s="4"/>
      <c r="E72" s="3"/>
      <c r="F72" s="4"/>
      <c r="G72" s="4"/>
      <c r="H72" s="3"/>
    </row>
    <row r="73" spans="2:8" ht="12.75">
      <c r="B73" s="25" t="s">
        <v>64</v>
      </c>
      <c r="C73" s="3"/>
      <c r="D73" s="4"/>
      <c r="E73" s="3"/>
      <c r="F73" s="4"/>
      <c r="G73" s="4"/>
      <c r="H73" s="3"/>
    </row>
    <row r="74" spans="2:8" ht="25.5">
      <c r="B74" s="23" t="s">
        <v>65</v>
      </c>
      <c r="C74" s="3"/>
      <c r="D74" s="4"/>
      <c r="E74" s="3">
        <f>C74+D74</f>
        <v>0</v>
      </c>
      <c r="F74" s="4"/>
      <c r="G74" s="4"/>
      <c r="H74" s="3">
        <f>G74-C74</f>
        <v>0</v>
      </c>
    </row>
    <row r="75" spans="2:8" ht="25.5">
      <c r="B75" s="23" t="s">
        <v>66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5" t="s">
        <v>67</v>
      </c>
      <c r="C76" s="12">
        <f aca="true" t="shared" si="19" ref="C76:H76">SUM(C74:C75)</f>
        <v>0</v>
      </c>
      <c r="D76" s="12">
        <f t="shared" si="19"/>
        <v>0</v>
      </c>
      <c r="E76" s="12">
        <f t="shared" si="19"/>
        <v>0</v>
      </c>
      <c r="F76" s="12">
        <f t="shared" si="19"/>
        <v>0</v>
      </c>
      <c r="G76" s="12">
        <f t="shared" si="19"/>
        <v>0</v>
      </c>
      <c r="H76" s="12">
        <f t="shared" si="19"/>
        <v>0</v>
      </c>
    </row>
    <row r="77" spans="2:8" ht="13.5" thickBot="1">
      <c r="B77" s="26"/>
      <c r="C77" s="13"/>
      <c r="D77" s="14"/>
      <c r="E77" s="13"/>
      <c r="F77" s="14"/>
      <c r="G77" s="14"/>
      <c r="H77" s="13"/>
    </row>
    <row r="79" spans="1:8" ht="12.75">
      <c r="A79" s="56" t="s">
        <v>75</v>
      </c>
      <c r="B79" s="56"/>
      <c r="C79" s="56"/>
      <c r="D79" s="56"/>
      <c r="E79" s="56"/>
      <c r="F79" s="56"/>
      <c r="G79" s="56"/>
      <c r="H79" s="56"/>
    </row>
    <row r="80" spans="1:8" ht="27.75" customHeight="1">
      <c r="A80" s="56"/>
      <c r="B80" s="56"/>
      <c r="C80" s="56"/>
      <c r="D80" s="56"/>
      <c r="E80" s="56"/>
      <c r="F80" s="56"/>
      <c r="G80" s="56"/>
      <c r="H80" s="56"/>
    </row>
    <row r="81" spans="1:8" ht="15.75">
      <c r="A81" s="30"/>
      <c r="B81" s="30"/>
      <c r="C81" s="30"/>
      <c r="D81" s="31"/>
      <c r="E81" s="31"/>
      <c r="F81" s="32"/>
      <c r="G81" s="32"/>
      <c r="H81" s="32"/>
    </row>
    <row r="82" spans="1:8" ht="15.75">
      <c r="A82" s="30"/>
      <c r="B82" s="30"/>
      <c r="C82" s="30"/>
      <c r="D82" s="31"/>
      <c r="E82" s="31"/>
      <c r="F82" s="32"/>
      <c r="G82" s="32"/>
      <c r="H82" s="32"/>
    </row>
    <row r="83" spans="1:8" ht="12.75">
      <c r="A83" s="57" t="s">
        <v>76</v>
      </c>
      <c r="B83" s="57"/>
      <c r="C83" s="57"/>
      <c r="D83" s="57"/>
      <c r="E83" s="57"/>
      <c r="F83" s="57"/>
      <c r="G83" s="57"/>
      <c r="H83" s="57"/>
    </row>
    <row r="84" spans="1:8" ht="12.75">
      <c r="A84" s="57"/>
      <c r="B84" s="57"/>
      <c r="C84" s="57"/>
      <c r="D84" s="57"/>
      <c r="E84" s="57"/>
      <c r="F84" s="57"/>
      <c r="G84" s="57"/>
      <c r="H84" s="57"/>
    </row>
    <row r="85" spans="1:8" ht="12.75">
      <c r="A85" s="42"/>
      <c r="B85" s="42"/>
      <c r="C85" s="42"/>
      <c r="D85" s="42"/>
      <c r="E85" s="42"/>
      <c r="F85" s="42"/>
      <c r="G85" s="42"/>
      <c r="H85" s="42"/>
    </row>
    <row r="86" spans="1:8" ht="12.75">
      <c r="A86" s="42"/>
      <c r="B86" s="42"/>
      <c r="C86" s="42"/>
      <c r="D86" s="42"/>
      <c r="E86" s="42"/>
      <c r="F86" s="42"/>
      <c r="G86" s="42"/>
      <c r="H86" s="42"/>
    </row>
    <row r="87" spans="1:8" ht="12.75">
      <c r="A87" s="42"/>
      <c r="B87" s="42"/>
      <c r="C87" s="42"/>
      <c r="D87" s="42"/>
      <c r="E87" s="42"/>
      <c r="F87" s="42"/>
      <c r="G87" s="42"/>
      <c r="H87" s="42"/>
    </row>
    <row r="88" spans="1:8" ht="12.75">
      <c r="A88" s="42"/>
      <c r="B88" s="42"/>
      <c r="C88" s="42"/>
      <c r="D88" s="42"/>
      <c r="E88" s="42"/>
      <c r="F88" s="42"/>
      <c r="G88" s="42"/>
      <c r="H88" s="42"/>
    </row>
    <row r="89" spans="1:8" ht="15.75">
      <c r="A89" s="30"/>
      <c r="B89" s="30"/>
      <c r="C89" s="31"/>
      <c r="D89" s="31"/>
      <c r="E89" s="30"/>
      <c r="F89" s="32"/>
      <c r="G89" s="32"/>
      <c r="H89" s="32"/>
    </row>
    <row r="90" spans="1:8" ht="15.75">
      <c r="A90" s="58" t="s">
        <v>77</v>
      </c>
      <c r="B90" s="58"/>
      <c r="C90" s="58"/>
      <c r="D90" s="71" t="s">
        <v>78</v>
      </c>
      <c r="E90" s="71"/>
      <c r="F90" s="71"/>
      <c r="G90" s="34"/>
      <c r="H90" s="34"/>
    </row>
    <row r="91" spans="1:8" ht="15.75">
      <c r="A91" s="72" t="s">
        <v>79</v>
      </c>
      <c r="B91" s="72"/>
      <c r="C91" s="72"/>
      <c r="D91" s="50" t="s">
        <v>80</v>
      </c>
      <c r="E91" s="50"/>
      <c r="F91" s="50"/>
      <c r="G91" s="34"/>
      <c r="H91" s="34"/>
    </row>
    <row r="92" spans="1:8" ht="12.75">
      <c r="A92" s="34"/>
      <c r="B92" s="34"/>
      <c r="C92" s="34"/>
      <c r="D92" s="34"/>
      <c r="E92" s="34"/>
      <c r="F92" s="34"/>
      <c r="G92" s="34"/>
      <c r="H92" s="34"/>
    </row>
    <row r="93" spans="1:8" ht="12.75">
      <c r="A93" s="34"/>
      <c r="B93" s="34"/>
      <c r="C93" s="34"/>
      <c r="D93" s="34"/>
      <c r="E93" s="34"/>
      <c r="F93" s="34"/>
      <c r="G93" s="34"/>
      <c r="H93" s="34"/>
    </row>
    <row r="94" spans="1:8" ht="12.75">
      <c r="A94" s="34"/>
      <c r="B94" s="34"/>
      <c r="C94" s="34"/>
      <c r="D94" s="34"/>
      <c r="E94" s="34"/>
      <c r="F94" s="34"/>
      <c r="G94" s="34"/>
      <c r="H94" s="34"/>
    </row>
    <row r="95" spans="1:8" ht="12.75">
      <c r="A95" s="34"/>
      <c r="B95" s="34"/>
      <c r="C95" s="34"/>
      <c r="D95" s="34"/>
      <c r="E95" s="34"/>
      <c r="F95" s="34"/>
      <c r="G95" s="34"/>
      <c r="H95" s="34"/>
    </row>
    <row r="96" spans="1:8" ht="12.75">
      <c r="A96" s="34"/>
      <c r="B96" s="34"/>
      <c r="C96" s="34"/>
      <c r="D96" s="34"/>
      <c r="E96" s="34"/>
      <c r="F96" s="34"/>
      <c r="G96" s="34"/>
      <c r="H96" s="34"/>
    </row>
    <row r="97" spans="1:8" ht="15.75">
      <c r="A97" s="34"/>
      <c r="B97" s="71" t="s">
        <v>81</v>
      </c>
      <c r="C97" s="71"/>
      <c r="D97" s="71"/>
      <c r="E97" s="71"/>
      <c r="F97" s="34"/>
      <c r="G97" s="34"/>
      <c r="H97" s="34"/>
    </row>
    <row r="98" spans="1:8" ht="15.75">
      <c r="A98" s="34"/>
      <c r="B98" s="50" t="s">
        <v>82</v>
      </c>
      <c r="C98" s="50"/>
      <c r="D98" s="50"/>
      <c r="E98" s="50"/>
      <c r="F98" s="34"/>
      <c r="G98" s="34"/>
      <c r="H98" s="34"/>
    </row>
  </sheetData>
  <sheetProtection/>
  <mergeCells count="19">
    <mergeCell ref="F7:F8"/>
    <mergeCell ref="G7:G8"/>
    <mergeCell ref="B2:H2"/>
    <mergeCell ref="B3:H3"/>
    <mergeCell ref="B4:H4"/>
    <mergeCell ref="B5:H5"/>
    <mergeCell ref="C6:G6"/>
    <mergeCell ref="A79:H80"/>
    <mergeCell ref="H6:H8"/>
    <mergeCell ref="C7:C8"/>
    <mergeCell ref="D7:D8"/>
    <mergeCell ref="E7:E8"/>
    <mergeCell ref="B98:E98"/>
    <mergeCell ref="A83:H84"/>
    <mergeCell ref="A90:C90"/>
    <mergeCell ref="D90:F90"/>
    <mergeCell ref="A91:C91"/>
    <mergeCell ref="D91:F91"/>
    <mergeCell ref="B97:E9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99"/>
  <sheetViews>
    <sheetView tabSelected="1" view="pageBreakPreview" zoomScale="85" zoomScaleSheetLayoutView="85" zoomScalePageLayoutView="0" workbookViewId="0" topLeftCell="A1">
      <pane ySplit="8" topLeftCell="A9" activePane="bottomLeft" state="frozen"/>
      <selection pane="topLeft" activeCell="A1" sqref="A1"/>
      <selection pane="bottomLeft" activeCell="B4" sqref="B4:H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59" t="s">
        <v>73</v>
      </c>
      <c r="C2" s="60"/>
      <c r="D2" s="60"/>
      <c r="E2" s="60"/>
      <c r="F2" s="60"/>
      <c r="G2" s="60"/>
      <c r="H2" s="61"/>
    </row>
    <row r="3" spans="2:8" ht="12.75">
      <c r="B3" s="62" t="s">
        <v>0</v>
      </c>
      <c r="C3" s="63"/>
      <c r="D3" s="63"/>
      <c r="E3" s="63"/>
      <c r="F3" s="63"/>
      <c r="G3" s="63"/>
      <c r="H3" s="64"/>
    </row>
    <row r="4" spans="2:8" ht="12.75">
      <c r="B4" s="62" t="s">
        <v>88</v>
      </c>
      <c r="C4" s="63"/>
      <c r="D4" s="63"/>
      <c r="E4" s="63"/>
      <c r="F4" s="63"/>
      <c r="G4" s="63"/>
      <c r="H4" s="64"/>
    </row>
    <row r="5" spans="2:8" ht="13.5" thickBot="1">
      <c r="B5" s="65" t="s">
        <v>1</v>
      </c>
      <c r="C5" s="66"/>
      <c r="D5" s="66"/>
      <c r="E5" s="66"/>
      <c r="F5" s="66"/>
      <c r="G5" s="66"/>
      <c r="H5" s="67"/>
    </row>
    <row r="6" spans="2:8" ht="13.5" thickBot="1">
      <c r="B6" s="46"/>
      <c r="C6" s="68" t="s">
        <v>2</v>
      </c>
      <c r="D6" s="69"/>
      <c r="E6" s="69"/>
      <c r="F6" s="69"/>
      <c r="G6" s="70"/>
      <c r="H6" s="51" t="s">
        <v>3</v>
      </c>
    </row>
    <row r="7" spans="2:8" ht="12.75">
      <c r="B7" s="47" t="s">
        <v>4</v>
      </c>
      <c r="C7" s="51" t="s">
        <v>6</v>
      </c>
      <c r="D7" s="54" t="s">
        <v>7</v>
      </c>
      <c r="E7" s="51" t="s">
        <v>8</v>
      </c>
      <c r="F7" s="51" t="s">
        <v>9</v>
      </c>
      <c r="G7" s="51" t="s">
        <v>10</v>
      </c>
      <c r="H7" s="52"/>
    </row>
    <row r="8" spans="2:8" ht="13.5" thickBot="1">
      <c r="B8" s="48" t="s">
        <v>5</v>
      </c>
      <c r="C8" s="53"/>
      <c r="D8" s="55"/>
      <c r="E8" s="53"/>
      <c r="F8" s="53"/>
      <c r="G8" s="53"/>
      <c r="H8" s="5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3616472.05</v>
      </c>
      <c r="D10" s="4">
        <v>0</v>
      </c>
      <c r="E10" s="3">
        <f>C10+D10</f>
        <v>3616472.05</v>
      </c>
      <c r="F10" s="4">
        <v>2115404.1</v>
      </c>
      <c r="G10" s="4">
        <v>2115404.1</v>
      </c>
      <c r="H10" s="3">
        <f>G10-C10</f>
        <v>-1501067.9499999997</v>
      </c>
    </row>
    <row r="11" spans="2:8" ht="12.75">
      <c r="B11" s="20" t="s">
        <v>13</v>
      </c>
      <c r="C11" s="3"/>
      <c r="D11" s="4"/>
      <c r="E11" s="3">
        <f>C11+D11</f>
        <v>0</v>
      </c>
      <c r="F11" s="4"/>
      <c r="G11" s="4"/>
      <c r="H11" s="3">
        <f>G11-C11</f>
        <v>0</v>
      </c>
    </row>
    <row r="12" spans="2:8" ht="12.75">
      <c r="B12" s="20" t="s">
        <v>14</v>
      </c>
      <c r="C12" s="3"/>
      <c r="D12" s="4"/>
      <c r="E12" s="3">
        <f>C12+D12</f>
        <v>0</v>
      </c>
      <c r="F12" s="4"/>
      <c r="G12" s="4"/>
      <c r="H12" s="3">
        <f>G12-C12</f>
        <v>0</v>
      </c>
    </row>
    <row r="13" spans="2:8" ht="12.75">
      <c r="B13" s="20" t="s">
        <v>15</v>
      </c>
      <c r="C13" s="3">
        <v>6105265.7</v>
      </c>
      <c r="D13" s="4">
        <v>0</v>
      </c>
      <c r="E13" s="3">
        <f>C13+D13</f>
        <v>6105265.7</v>
      </c>
      <c r="F13" s="4">
        <v>1952372.85</v>
      </c>
      <c r="G13" s="4">
        <v>1952372.85</v>
      </c>
      <c r="H13" s="3">
        <f>G13-C13</f>
        <v>-4152892.85</v>
      </c>
    </row>
    <row r="14" spans="2:8" ht="12.75">
      <c r="B14" s="20" t="s">
        <v>16</v>
      </c>
      <c r="C14" s="3"/>
      <c r="D14" s="4"/>
      <c r="E14" s="3">
        <f>C14+D14</f>
        <v>0</v>
      </c>
      <c r="F14" s="4"/>
      <c r="G14" s="4"/>
      <c r="H14" s="3">
        <f>G14-C14</f>
        <v>0</v>
      </c>
    </row>
    <row r="15" spans="2:8" ht="12.75">
      <c r="B15" s="20" t="s">
        <v>17</v>
      </c>
      <c r="C15" s="3">
        <v>700656</v>
      </c>
      <c r="D15" s="4">
        <v>0</v>
      </c>
      <c r="E15" s="3">
        <f>C15+D15</f>
        <v>700656</v>
      </c>
      <c r="F15" s="4">
        <v>1118466.31</v>
      </c>
      <c r="G15" s="4">
        <v>1118466.31</v>
      </c>
      <c r="H15" s="3">
        <f>G15-C15</f>
        <v>417810.31000000006</v>
      </c>
    </row>
    <row r="16" spans="2:8" ht="12.75">
      <c r="B16" s="20" t="s">
        <v>70</v>
      </c>
      <c r="C16" s="3"/>
      <c r="D16" s="4"/>
      <c r="E16" s="3">
        <f>C16+D16</f>
        <v>0</v>
      </c>
      <c r="F16" s="4"/>
      <c r="G16" s="4"/>
      <c r="H16" s="3">
        <f>G16-C16</f>
        <v>0</v>
      </c>
    </row>
    <row r="17" spans="2:8" ht="25.5">
      <c r="B17" s="24" t="s">
        <v>68</v>
      </c>
      <c r="C17" s="3">
        <f>SUM(C18:C28)</f>
        <v>41180644</v>
      </c>
      <c r="D17" s="5">
        <f>SUM(D18:D28)</f>
        <v>0</v>
      </c>
      <c r="E17" s="5">
        <f>SUM(E18:E28)</f>
        <v>41180644</v>
      </c>
      <c r="F17" s="5">
        <f>SUM(F18:F28)</f>
        <v>21332883.82</v>
      </c>
      <c r="G17" s="5">
        <f>SUM(G18:G28)</f>
        <v>21332883.82</v>
      </c>
      <c r="H17" s="5">
        <f>SUM(H18:H28)</f>
        <v>-19847760.18</v>
      </c>
    </row>
    <row r="18" spans="2:8" ht="12.75">
      <c r="B18" s="21" t="s">
        <v>18</v>
      </c>
      <c r="C18" s="3">
        <v>27181704</v>
      </c>
      <c r="D18" s="4">
        <v>0</v>
      </c>
      <c r="E18" s="3">
        <f>C18+D18</f>
        <v>27181704</v>
      </c>
      <c r="F18" s="4">
        <v>14185333.16</v>
      </c>
      <c r="G18" s="4">
        <v>14185333.16</v>
      </c>
      <c r="H18" s="3">
        <f>G18-C18</f>
        <v>-12996370.84</v>
      </c>
    </row>
    <row r="19" spans="2:8" ht="12.75">
      <c r="B19" s="21" t="s">
        <v>19</v>
      </c>
      <c r="C19" s="3">
        <v>12394988</v>
      </c>
      <c r="D19" s="4">
        <v>0</v>
      </c>
      <c r="E19" s="3">
        <f>C19+D19</f>
        <v>12394988</v>
      </c>
      <c r="F19" s="4">
        <v>6227048.71</v>
      </c>
      <c r="G19" s="4">
        <v>6227048.71</v>
      </c>
      <c r="H19" s="3">
        <f>G19-C19</f>
        <v>-6167939.29</v>
      </c>
    </row>
    <row r="20" spans="2:8" ht="12.75">
      <c r="B20" s="21" t="s">
        <v>20</v>
      </c>
      <c r="C20" s="3">
        <v>975470</v>
      </c>
      <c r="D20" s="4">
        <v>0</v>
      </c>
      <c r="E20" s="3">
        <f>C20+D20</f>
        <v>975470</v>
      </c>
      <c r="F20" s="4">
        <v>611650.21</v>
      </c>
      <c r="G20" s="4">
        <v>611650.21</v>
      </c>
      <c r="H20" s="3">
        <f>G20-C20</f>
        <v>-363819.79000000004</v>
      </c>
    </row>
    <row r="21" spans="2:8" ht="12.75">
      <c r="B21" s="21" t="s">
        <v>21</v>
      </c>
      <c r="C21" s="3">
        <v>44277</v>
      </c>
      <c r="D21" s="4">
        <v>0</v>
      </c>
      <c r="E21" s="3">
        <f>C21+D21</f>
        <v>44277</v>
      </c>
      <c r="F21" s="4">
        <v>24816.72</v>
      </c>
      <c r="G21" s="4">
        <v>24816.72</v>
      </c>
      <c r="H21" s="3">
        <f>G21-C21</f>
        <v>-19460.28</v>
      </c>
    </row>
    <row r="22" spans="2:8" ht="12.75">
      <c r="B22" s="21" t="s">
        <v>22</v>
      </c>
      <c r="C22" s="3"/>
      <c r="D22" s="4"/>
      <c r="E22" s="3">
        <f>C22+D22</f>
        <v>0</v>
      </c>
      <c r="F22" s="4"/>
      <c r="G22" s="4"/>
      <c r="H22" s="3">
        <f>G22-C22</f>
        <v>0</v>
      </c>
    </row>
    <row r="23" spans="2:8" ht="25.5">
      <c r="B23" s="22" t="s">
        <v>23</v>
      </c>
      <c r="C23" s="3">
        <v>584205</v>
      </c>
      <c r="D23" s="4">
        <v>0</v>
      </c>
      <c r="E23" s="3">
        <f>C23+D23</f>
        <v>584205</v>
      </c>
      <c r="F23" s="4">
        <v>284035.02</v>
      </c>
      <c r="G23" s="4">
        <v>284035.02</v>
      </c>
      <c r="H23" s="3">
        <f>G23-C23</f>
        <v>-300169.98</v>
      </c>
    </row>
    <row r="24" spans="2:8" ht="25.5">
      <c r="B24" s="22" t="s">
        <v>24</v>
      </c>
      <c r="C24" s="3"/>
      <c r="D24" s="4"/>
      <c r="E24" s="3">
        <f>C24+D24</f>
        <v>0</v>
      </c>
      <c r="F24" s="4"/>
      <c r="G24" s="4"/>
      <c r="H24" s="3">
        <f>G24-C24</f>
        <v>0</v>
      </c>
    </row>
    <row r="25" spans="2:8" ht="12.75">
      <c r="B25" s="21" t="s">
        <v>25</v>
      </c>
      <c r="C25" s="3"/>
      <c r="D25" s="4"/>
      <c r="E25" s="3">
        <f>C25+D25</f>
        <v>0</v>
      </c>
      <c r="F25" s="4"/>
      <c r="G25" s="4"/>
      <c r="H25" s="3">
        <f>G25-C25</f>
        <v>0</v>
      </c>
    </row>
    <row r="26" spans="2:8" ht="12.75">
      <c r="B26" s="21" t="s">
        <v>26</v>
      </c>
      <c r="C26" s="3"/>
      <c r="D26" s="4"/>
      <c r="E26" s="3">
        <f>C26+D26</f>
        <v>0</v>
      </c>
      <c r="F26" s="4"/>
      <c r="G26" s="4"/>
      <c r="H26" s="3">
        <f>G26-C26</f>
        <v>0</v>
      </c>
    </row>
    <row r="27" spans="2:8" ht="12.75">
      <c r="B27" s="21" t="s">
        <v>27</v>
      </c>
      <c r="C27" s="3"/>
      <c r="D27" s="4"/>
      <c r="E27" s="3">
        <f>C27+D27</f>
        <v>0</v>
      </c>
      <c r="F27" s="4"/>
      <c r="G27" s="4"/>
      <c r="H27" s="3">
        <f>G27-C27</f>
        <v>0</v>
      </c>
    </row>
    <row r="28" spans="2:8" ht="25.5">
      <c r="B28" s="22" t="s">
        <v>28</v>
      </c>
      <c r="C28" s="3"/>
      <c r="D28" s="4"/>
      <c r="E28" s="3">
        <f>C28+D28</f>
        <v>0</v>
      </c>
      <c r="F28" s="4"/>
      <c r="G28" s="4"/>
      <c r="H28" s="3">
        <f>G28-C28</f>
        <v>0</v>
      </c>
    </row>
    <row r="29" spans="2:8" ht="25.5">
      <c r="B29" s="24" t="s">
        <v>29</v>
      </c>
      <c r="C29" s="3">
        <f>SUM(C30:C34)</f>
        <v>2700</v>
      </c>
      <c r="D29" s="3">
        <f>SUM(D30:D34)</f>
        <v>0</v>
      </c>
      <c r="E29" s="3">
        <f>SUM(E30:E34)</f>
        <v>2700</v>
      </c>
      <c r="F29" s="3">
        <f>SUM(F30:F34)</f>
        <v>0</v>
      </c>
      <c r="G29" s="3">
        <f>SUM(G30:G34)</f>
        <v>0</v>
      </c>
      <c r="H29" s="3">
        <f>SUM(H30:H34)</f>
        <v>-2700</v>
      </c>
    </row>
    <row r="30" spans="2:8" ht="12.75">
      <c r="B30" s="21" t="s">
        <v>30</v>
      </c>
      <c r="C30" s="3"/>
      <c r="D30" s="4"/>
      <c r="E30" s="3">
        <f>C30+D30</f>
        <v>0</v>
      </c>
      <c r="F30" s="4"/>
      <c r="G30" s="4"/>
      <c r="H30" s="3">
        <f>G30-C30</f>
        <v>0</v>
      </c>
    </row>
    <row r="31" spans="2:8" ht="12.75">
      <c r="B31" s="21" t="s">
        <v>31</v>
      </c>
      <c r="C31" s="3"/>
      <c r="D31" s="4"/>
      <c r="E31" s="3">
        <f>C31+D31</f>
        <v>0</v>
      </c>
      <c r="F31" s="4"/>
      <c r="G31" s="4"/>
      <c r="H31" s="3">
        <f>G31-C31</f>
        <v>0</v>
      </c>
    </row>
    <row r="32" spans="2:8" ht="12.75">
      <c r="B32" s="21" t="s">
        <v>32</v>
      </c>
      <c r="C32" s="3"/>
      <c r="D32" s="4"/>
      <c r="E32" s="3">
        <f>C32+D32</f>
        <v>0</v>
      </c>
      <c r="F32" s="4"/>
      <c r="G32" s="4"/>
      <c r="H32" s="3">
        <f>G32-C32</f>
        <v>0</v>
      </c>
    </row>
    <row r="33" spans="2:8" ht="25.5">
      <c r="B33" s="22" t="s">
        <v>33</v>
      </c>
      <c r="C33" s="3"/>
      <c r="D33" s="4"/>
      <c r="E33" s="3">
        <f>C33+D33</f>
        <v>0</v>
      </c>
      <c r="F33" s="4"/>
      <c r="G33" s="4"/>
      <c r="H33" s="3">
        <f>G33-C33</f>
        <v>0</v>
      </c>
    </row>
    <row r="34" spans="2:8" ht="12.75">
      <c r="B34" s="21" t="s">
        <v>34</v>
      </c>
      <c r="C34" s="3">
        <v>2700</v>
      </c>
      <c r="D34" s="4">
        <v>0</v>
      </c>
      <c r="E34" s="3">
        <f>C34+D34</f>
        <v>2700</v>
      </c>
      <c r="F34" s="4">
        <v>0</v>
      </c>
      <c r="G34" s="4">
        <v>0</v>
      </c>
      <c r="H34" s="3">
        <f>G34-C34</f>
        <v>-2700</v>
      </c>
    </row>
    <row r="35" spans="2:8" ht="12.75">
      <c r="B35" s="20" t="s">
        <v>71</v>
      </c>
      <c r="C35" s="3"/>
      <c r="D35" s="4"/>
      <c r="E35" s="3">
        <f>C35+D35</f>
        <v>0</v>
      </c>
      <c r="F35" s="4"/>
      <c r="G35" s="4"/>
      <c r="H35" s="3">
        <f>G35-C35</f>
        <v>0</v>
      </c>
    </row>
    <row r="36" spans="2:8" ht="12.75">
      <c r="B36" s="20" t="s">
        <v>35</v>
      </c>
      <c r="C36" s="3">
        <f>C37</f>
        <v>0</v>
      </c>
      <c r="D36" s="3">
        <f>D37</f>
        <v>0</v>
      </c>
      <c r="E36" s="3">
        <f>E37</f>
        <v>0</v>
      </c>
      <c r="F36" s="3">
        <f>F37</f>
        <v>0</v>
      </c>
      <c r="G36" s="3">
        <f>G37</f>
        <v>0</v>
      </c>
      <c r="H36" s="3">
        <f>H37</f>
        <v>0</v>
      </c>
    </row>
    <row r="37" spans="2:8" ht="12.75">
      <c r="B37" s="21" t="s">
        <v>36</v>
      </c>
      <c r="C37" s="3"/>
      <c r="D37" s="4"/>
      <c r="E37" s="3">
        <f>C37+D37</f>
        <v>0</v>
      </c>
      <c r="F37" s="4"/>
      <c r="G37" s="4"/>
      <c r="H37" s="3">
        <f>G37-C37</f>
        <v>0</v>
      </c>
    </row>
    <row r="38" spans="2:8" ht="12.75">
      <c r="B38" s="20" t="s">
        <v>37</v>
      </c>
      <c r="C38" s="3">
        <f>C39+C40</f>
        <v>1431799</v>
      </c>
      <c r="D38" s="3">
        <f>D39+D40</f>
        <v>0</v>
      </c>
      <c r="E38" s="3">
        <f>E39+E40</f>
        <v>1431799</v>
      </c>
      <c r="F38" s="3">
        <f>F39+F40</f>
        <v>782756.6</v>
      </c>
      <c r="G38" s="3">
        <f>G39+G40</f>
        <v>782756.6</v>
      </c>
      <c r="H38" s="3">
        <f>H39+H40</f>
        <v>-649042.4</v>
      </c>
    </row>
    <row r="39" spans="2:8" ht="12.75">
      <c r="B39" s="21" t="s">
        <v>38</v>
      </c>
      <c r="C39" s="3">
        <v>1431799</v>
      </c>
      <c r="D39" s="4">
        <v>0</v>
      </c>
      <c r="E39" s="3">
        <f>C39+D39</f>
        <v>1431799</v>
      </c>
      <c r="F39" s="4">
        <v>782756.6</v>
      </c>
      <c r="G39" s="4">
        <v>782756.6</v>
      </c>
      <c r="H39" s="3">
        <f>G39-C39</f>
        <v>-649042.4</v>
      </c>
    </row>
    <row r="40" spans="2:8" ht="12.75">
      <c r="B40" s="21" t="s">
        <v>39</v>
      </c>
      <c r="C40" s="3"/>
      <c r="D40" s="4"/>
      <c r="E40" s="3">
        <f>C40+D40</f>
        <v>0</v>
      </c>
      <c r="F40" s="4"/>
      <c r="G40" s="4"/>
      <c r="H40" s="3">
        <f>G40-C40</f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>C10+C11+C12+C13+C14+C15+C16+C17+C29+C35+C36+C38</f>
        <v>53037536.75</v>
      </c>
      <c r="D42" s="8">
        <f>D10+D11+D12+D13+D14+D15+D16+D17+D29+D35+D36+D38</f>
        <v>0</v>
      </c>
      <c r="E42" s="8">
        <f>E10+E11+E12+E13+E14+E15+E16+E17+E29+E35+E36+E38</f>
        <v>53037536.75</v>
      </c>
      <c r="F42" s="8">
        <f>F10+F11+F12+F13+F14+F15+F16+F17+F29+F35+F36+F38</f>
        <v>27301883.68</v>
      </c>
      <c r="G42" s="8">
        <f>G10+G11+G12+G13+G14+G15+G16+G17+G29+G35+G36+G38</f>
        <v>27301883.68</v>
      </c>
      <c r="H42" s="8">
        <f>H10+H11+H12+H13+H14+H15+H16+H17+H29+H35+H36+H38</f>
        <v>-25735653.07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>SUM(C48:C55)</f>
        <v>37961194</v>
      </c>
      <c r="D47" s="3">
        <f>SUM(D48:D55)</f>
        <v>0</v>
      </c>
      <c r="E47" s="3">
        <f>SUM(E48:E55)</f>
        <v>37961194</v>
      </c>
      <c r="F47" s="3">
        <f>SUM(F48:F55)</f>
        <v>20514814.93</v>
      </c>
      <c r="G47" s="3">
        <f>SUM(G48:G55)</f>
        <v>20514814.93</v>
      </c>
      <c r="H47" s="3">
        <f>SUM(H48:H55)</f>
        <v>-17446379.07</v>
      </c>
    </row>
    <row r="48" spans="2:8" ht="25.5">
      <c r="B48" s="22" t="s">
        <v>43</v>
      </c>
      <c r="C48" s="3"/>
      <c r="D48" s="4"/>
      <c r="E48" s="3">
        <f>C48+D48</f>
        <v>0</v>
      </c>
      <c r="F48" s="4"/>
      <c r="G48" s="4"/>
      <c r="H48" s="3">
        <f>G48-C48</f>
        <v>0</v>
      </c>
    </row>
    <row r="49" spans="2:8" ht="25.5">
      <c r="B49" s="22" t="s">
        <v>44</v>
      </c>
      <c r="C49" s="3"/>
      <c r="D49" s="4"/>
      <c r="E49" s="3">
        <f>C49+D49</f>
        <v>0</v>
      </c>
      <c r="F49" s="4"/>
      <c r="G49" s="4"/>
      <c r="H49" s="3">
        <f>G49-C49</f>
        <v>0</v>
      </c>
    </row>
    <row r="50" spans="2:8" ht="25.5">
      <c r="B50" s="22" t="s">
        <v>45</v>
      </c>
      <c r="C50" s="3">
        <v>13053390</v>
      </c>
      <c r="D50" s="4">
        <v>0</v>
      </c>
      <c r="E50" s="3">
        <f>C50+D50</f>
        <v>13053390</v>
      </c>
      <c r="F50" s="4">
        <v>7648482</v>
      </c>
      <c r="G50" s="4">
        <v>7648482</v>
      </c>
      <c r="H50" s="3">
        <f>G50-C50</f>
        <v>-5404908</v>
      </c>
    </row>
    <row r="51" spans="2:8" ht="38.25">
      <c r="B51" s="22" t="s">
        <v>46</v>
      </c>
      <c r="C51" s="3">
        <v>24907804</v>
      </c>
      <c r="D51" s="4">
        <v>0</v>
      </c>
      <c r="E51" s="3">
        <f>C51+D51</f>
        <v>24907804</v>
      </c>
      <c r="F51" s="4">
        <v>12866332.93</v>
      </c>
      <c r="G51" s="4">
        <v>12866332.93</v>
      </c>
      <c r="H51" s="3">
        <f>G51-C51</f>
        <v>-12041471.07</v>
      </c>
    </row>
    <row r="52" spans="2:8" ht="12.75">
      <c r="B52" s="22" t="s">
        <v>47</v>
      </c>
      <c r="C52" s="3"/>
      <c r="D52" s="4"/>
      <c r="E52" s="3">
        <f>C52+D52</f>
        <v>0</v>
      </c>
      <c r="F52" s="4"/>
      <c r="G52" s="4"/>
      <c r="H52" s="3">
        <f>G52-C52</f>
        <v>0</v>
      </c>
    </row>
    <row r="53" spans="2:8" ht="25.5">
      <c r="B53" s="22" t="s">
        <v>48</v>
      </c>
      <c r="C53" s="3"/>
      <c r="D53" s="4"/>
      <c r="E53" s="3">
        <f>C53+D53</f>
        <v>0</v>
      </c>
      <c r="F53" s="4"/>
      <c r="G53" s="4"/>
      <c r="H53" s="3">
        <f>G53-C53</f>
        <v>0</v>
      </c>
    </row>
    <row r="54" spans="2:8" ht="25.5">
      <c r="B54" s="22" t="s">
        <v>49</v>
      </c>
      <c r="C54" s="3"/>
      <c r="D54" s="4"/>
      <c r="E54" s="3">
        <f>C54+D54</f>
        <v>0</v>
      </c>
      <c r="F54" s="4"/>
      <c r="G54" s="4"/>
      <c r="H54" s="3">
        <f>G54-C54</f>
        <v>0</v>
      </c>
    </row>
    <row r="55" spans="2:8" ht="25.5">
      <c r="B55" s="22" t="s">
        <v>50</v>
      </c>
      <c r="C55" s="3"/>
      <c r="D55" s="4"/>
      <c r="E55" s="3">
        <f>C55+D55</f>
        <v>0</v>
      </c>
      <c r="F55" s="4"/>
      <c r="G55" s="4"/>
      <c r="H55" s="3">
        <f>G55-C55</f>
        <v>0</v>
      </c>
    </row>
    <row r="56" spans="2:8" ht="12.75">
      <c r="B56" s="24" t="s">
        <v>51</v>
      </c>
      <c r="C56" s="3">
        <f>SUM(C57:C60)</f>
        <v>0</v>
      </c>
      <c r="D56" s="3">
        <f>SUM(D57:D60)</f>
        <v>0</v>
      </c>
      <c r="E56" s="3">
        <f>SUM(E57:E60)</f>
        <v>0</v>
      </c>
      <c r="F56" s="3">
        <f>SUM(F57:F60)</f>
        <v>0</v>
      </c>
      <c r="G56" s="3">
        <f>SUM(G57:G60)</f>
        <v>0</v>
      </c>
      <c r="H56" s="3">
        <f>SUM(H57:H60)</f>
        <v>0</v>
      </c>
    </row>
    <row r="57" spans="2:8" ht="12.75">
      <c r="B57" s="22" t="s">
        <v>52</v>
      </c>
      <c r="C57" s="3"/>
      <c r="D57" s="4"/>
      <c r="E57" s="3">
        <f>C57+D57</f>
        <v>0</v>
      </c>
      <c r="F57" s="4"/>
      <c r="G57" s="4"/>
      <c r="H57" s="3">
        <f>G57-C57</f>
        <v>0</v>
      </c>
    </row>
    <row r="58" spans="2:8" ht="12.75">
      <c r="B58" s="22" t="s">
        <v>53</v>
      </c>
      <c r="C58" s="3"/>
      <c r="D58" s="4"/>
      <c r="E58" s="3">
        <f>C58+D58</f>
        <v>0</v>
      </c>
      <c r="F58" s="4"/>
      <c r="G58" s="4"/>
      <c r="H58" s="3">
        <f>G58-C58</f>
        <v>0</v>
      </c>
    </row>
    <row r="59" spans="2:8" ht="12.75">
      <c r="B59" s="22" t="s">
        <v>54</v>
      </c>
      <c r="C59" s="3"/>
      <c r="D59" s="4"/>
      <c r="E59" s="3">
        <f>C59+D59</f>
        <v>0</v>
      </c>
      <c r="F59" s="4"/>
      <c r="G59" s="4"/>
      <c r="H59" s="3">
        <f>G59-C59</f>
        <v>0</v>
      </c>
    </row>
    <row r="60" spans="2:8" ht="12.75">
      <c r="B60" s="22" t="s">
        <v>55</v>
      </c>
      <c r="C60" s="3"/>
      <c r="D60" s="4"/>
      <c r="E60" s="3">
        <f>C60+D60</f>
        <v>0</v>
      </c>
      <c r="F60" s="4"/>
      <c r="G60" s="4"/>
      <c r="H60" s="3">
        <f>G60-C60</f>
        <v>0</v>
      </c>
    </row>
    <row r="61" spans="2:8" ht="12.75">
      <c r="B61" s="24" t="s">
        <v>56</v>
      </c>
      <c r="C61" s="3">
        <f>C62+C63</f>
        <v>0</v>
      </c>
      <c r="D61" s="3">
        <f>D62+D63</f>
        <v>0</v>
      </c>
      <c r="E61" s="3">
        <f>E62+E63</f>
        <v>0</v>
      </c>
      <c r="F61" s="3">
        <f>F62+F63</f>
        <v>0</v>
      </c>
      <c r="G61" s="3">
        <f>G62+G63</f>
        <v>0</v>
      </c>
      <c r="H61" s="3">
        <f>H62+H63</f>
        <v>0</v>
      </c>
    </row>
    <row r="62" spans="2:8" ht="25.5">
      <c r="B62" s="22" t="s">
        <v>57</v>
      </c>
      <c r="C62" s="3"/>
      <c r="D62" s="4"/>
      <c r="E62" s="3">
        <f>C62+D62</f>
        <v>0</v>
      </c>
      <c r="F62" s="4"/>
      <c r="G62" s="4"/>
      <c r="H62" s="3">
        <f>G62-C62</f>
        <v>0</v>
      </c>
    </row>
    <row r="63" spans="2:8" ht="12.75">
      <c r="B63" s="22" t="s">
        <v>58</v>
      </c>
      <c r="C63" s="3"/>
      <c r="D63" s="4"/>
      <c r="E63" s="3">
        <f>C63+D63</f>
        <v>0</v>
      </c>
      <c r="F63" s="4"/>
      <c r="G63" s="4"/>
      <c r="H63" s="3">
        <f>G63-C63</f>
        <v>0</v>
      </c>
    </row>
    <row r="64" spans="2:8" ht="38.25">
      <c r="B64" s="24" t="s">
        <v>72</v>
      </c>
      <c r="C64" s="3"/>
      <c r="D64" s="4"/>
      <c r="E64" s="3">
        <f>C64+D64</f>
        <v>0</v>
      </c>
      <c r="F64" s="4"/>
      <c r="G64" s="4"/>
      <c r="H64" s="3">
        <f>G64-C64</f>
        <v>0</v>
      </c>
    </row>
    <row r="65" spans="2:8" ht="12.75">
      <c r="B65" s="27" t="s">
        <v>59</v>
      </c>
      <c r="C65" s="28"/>
      <c r="D65" s="29"/>
      <c r="E65" s="28">
        <f>C65+D65</f>
        <v>0</v>
      </c>
      <c r="F65" s="29"/>
      <c r="G65" s="29"/>
      <c r="H65" s="28">
        <f>G65-C65</f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>C47+C56+C61+C64+C65</f>
        <v>37961194</v>
      </c>
      <c r="D67" s="12">
        <f>D47+D56+D61+D64+D65</f>
        <v>0</v>
      </c>
      <c r="E67" s="12">
        <f>E47+E56+E61+E64+E65</f>
        <v>37961194</v>
      </c>
      <c r="F67" s="12">
        <f>F47+F56+F61+F64+F65</f>
        <v>20514814.93</v>
      </c>
      <c r="G67" s="12">
        <f>G47+G56+G61+G64+G65</f>
        <v>20514814.93</v>
      </c>
      <c r="H67" s="12">
        <f>H47+H56+H61+H64+H65</f>
        <v>-17446379.07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>C70</f>
        <v>0</v>
      </c>
      <c r="D69" s="12">
        <f>D70</f>
        <v>0</v>
      </c>
      <c r="E69" s="12">
        <f>E70</f>
        <v>0</v>
      </c>
      <c r="F69" s="12">
        <f>F70</f>
        <v>0</v>
      </c>
      <c r="G69" s="12">
        <f>G70</f>
        <v>0</v>
      </c>
      <c r="H69" s="12">
        <f>H70</f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>C42+C67+C69</f>
        <v>90998730.75</v>
      </c>
      <c r="D72" s="12">
        <f>D42+D67+D69</f>
        <v>0</v>
      </c>
      <c r="E72" s="12">
        <f>E42+E67+E69</f>
        <v>90998730.75</v>
      </c>
      <c r="F72" s="12">
        <f>F42+F67+F69</f>
        <v>47816698.61</v>
      </c>
      <c r="G72" s="12">
        <f>G42+G67+G69</f>
        <v>47816698.61</v>
      </c>
      <c r="H72" s="12">
        <f>H42+H67+H69</f>
        <v>-43182032.14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>SUM(C75:C76)</f>
        <v>0</v>
      </c>
      <c r="D77" s="12">
        <f>SUM(D75:D76)</f>
        <v>0</v>
      </c>
      <c r="E77" s="12">
        <f>SUM(E75:E76)</f>
        <v>0</v>
      </c>
      <c r="F77" s="12">
        <f>SUM(F75:F76)</f>
        <v>0</v>
      </c>
      <c r="G77" s="12">
        <f>SUM(G75:G76)</f>
        <v>0</v>
      </c>
      <c r="H77" s="12">
        <f>SUM(H75:H76)</f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0" spans="1:8" ht="12.75">
      <c r="A80" s="56" t="s">
        <v>75</v>
      </c>
      <c r="B80" s="56"/>
      <c r="C80" s="56"/>
      <c r="D80" s="56"/>
      <c r="E80" s="56"/>
      <c r="F80" s="56"/>
      <c r="G80" s="56"/>
      <c r="H80" s="56"/>
    </row>
    <row r="81" spans="1:8" ht="27.75" customHeight="1">
      <c r="A81" s="56"/>
      <c r="B81" s="56"/>
      <c r="C81" s="56"/>
      <c r="D81" s="56"/>
      <c r="E81" s="56"/>
      <c r="F81" s="56"/>
      <c r="G81" s="56"/>
      <c r="H81" s="56"/>
    </row>
    <row r="82" spans="1:8" ht="15.75">
      <c r="A82" s="30"/>
      <c r="B82" s="30"/>
      <c r="C82" s="30"/>
      <c r="D82" s="31"/>
      <c r="E82" s="31"/>
      <c r="F82" s="32"/>
      <c r="G82" s="32"/>
      <c r="H82" s="32"/>
    </row>
    <row r="83" spans="1:8" ht="15.75">
      <c r="A83" s="30"/>
      <c r="B83" s="30"/>
      <c r="C83" s="30"/>
      <c r="D83" s="31"/>
      <c r="E83" s="31"/>
      <c r="F83" s="32"/>
      <c r="G83" s="32"/>
      <c r="H83" s="32"/>
    </row>
    <row r="84" spans="1:8" ht="12.75">
      <c r="A84" s="57" t="s">
        <v>76</v>
      </c>
      <c r="B84" s="57"/>
      <c r="C84" s="57"/>
      <c r="D84" s="57"/>
      <c r="E84" s="57"/>
      <c r="F84" s="57"/>
      <c r="G84" s="57"/>
      <c r="H84" s="57"/>
    </row>
    <row r="85" spans="1:8" ht="32.25" customHeight="1">
      <c r="A85" s="57"/>
      <c r="B85" s="57"/>
      <c r="C85" s="57"/>
      <c r="D85" s="57"/>
      <c r="E85" s="57"/>
      <c r="F85" s="57"/>
      <c r="G85" s="57"/>
      <c r="H85" s="57"/>
    </row>
    <row r="86" spans="1:8" ht="12.75">
      <c r="A86" s="49"/>
      <c r="B86" s="49"/>
      <c r="C86" s="49"/>
      <c r="D86" s="49"/>
      <c r="E86" s="49"/>
      <c r="F86" s="49"/>
      <c r="G86" s="49"/>
      <c r="H86" s="49"/>
    </row>
    <row r="87" spans="1:8" ht="12.75">
      <c r="A87" s="49"/>
      <c r="B87" s="49"/>
      <c r="C87" s="49"/>
      <c r="D87" s="49"/>
      <c r="E87" s="49"/>
      <c r="F87" s="49"/>
      <c r="G87" s="49"/>
      <c r="H87" s="49"/>
    </row>
    <row r="88" spans="1:8" ht="12.75">
      <c r="A88" s="49"/>
      <c r="B88" s="49"/>
      <c r="C88" s="49"/>
      <c r="D88" s="49"/>
      <c r="E88" s="49"/>
      <c r="F88" s="49"/>
      <c r="G88" s="49"/>
      <c r="H88" s="49"/>
    </row>
    <row r="89" spans="1:8" ht="12.75">
      <c r="A89" s="49"/>
      <c r="B89" s="49"/>
      <c r="C89" s="49"/>
      <c r="D89" s="49"/>
      <c r="E89" s="49"/>
      <c r="F89" s="49"/>
      <c r="G89" s="49"/>
      <c r="H89" s="49"/>
    </row>
    <row r="90" spans="1:8" ht="15.75">
      <c r="A90" s="30"/>
      <c r="B90" s="30"/>
      <c r="C90" s="31"/>
      <c r="D90" s="31"/>
      <c r="E90" s="30"/>
      <c r="F90" s="32"/>
      <c r="G90" s="32"/>
      <c r="H90" s="32"/>
    </row>
    <row r="91" spans="1:8" ht="15.75">
      <c r="A91" s="58" t="s">
        <v>77</v>
      </c>
      <c r="B91" s="58"/>
      <c r="C91" s="58"/>
      <c r="D91" s="71" t="s">
        <v>78</v>
      </c>
      <c r="E91" s="71"/>
      <c r="F91" s="71"/>
      <c r="G91" s="34"/>
      <c r="H91" s="34"/>
    </row>
    <row r="92" spans="1:8" ht="15.75">
      <c r="A92" s="72" t="s">
        <v>79</v>
      </c>
      <c r="B92" s="72"/>
      <c r="C92" s="72"/>
      <c r="D92" s="50" t="s">
        <v>80</v>
      </c>
      <c r="E92" s="50"/>
      <c r="F92" s="50"/>
      <c r="G92" s="34"/>
      <c r="H92" s="34"/>
    </row>
    <row r="93" spans="1:8" ht="12.75">
      <c r="A93" s="34"/>
      <c r="B93" s="34"/>
      <c r="C93" s="34"/>
      <c r="D93" s="34"/>
      <c r="E93" s="34"/>
      <c r="F93" s="34"/>
      <c r="G93" s="34"/>
      <c r="H93" s="34"/>
    </row>
    <row r="94" spans="1:8" ht="12.75">
      <c r="A94" s="34"/>
      <c r="B94" s="34"/>
      <c r="C94" s="34"/>
      <c r="D94" s="34"/>
      <c r="E94" s="34"/>
      <c r="F94" s="34"/>
      <c r="G94" s="34"/>
      <c r="H94" s="34"/>
    </row>
    <row r="95" spans="1:8" ht="12.75">
      <c r="A95" s="34"/>
      <c r="B95" s="34"/>
      <c r="C95" s="34"/>
      <c r="D95" s="34"/>
      <c r="E95" s="34"/>
      <c r="F95" s="34"/>
      <c r="G95" s="34"/>
      <c r="H95" s="34"/>
    </row>
    <row r="96" spans="1:8" ht="12.75">
      <c r="A96" s="34"/>
      <c r="B96" s="34"/>
      <c r="C96" s="34"/>
      <c r="D96" s="34"/>
      <c r="E96" s="34"/>
      <c r="F96" s="34"/>
      <c r="G96" s="34"/>
      <c r="H96" s="34"/>
    </row>
    <row r="97" spans="1:8" ht="12.75">
      <c r="A97" s="34"/>
      <c r="B97" s="34"/>
      <c r="C97" s="34"/>
      <c r="D97" s="34"/>
      <c r="E97" s="34"/>
      <c r="F97" s="34"/>
      <c r="G97" s="34"/>
      <c r="H97" s="34"/>
    </row>
    <row r="98" spans="1:8" ht="15.75">
      <c r="A98" s="34"/>
      <c r="B98" s="71" t="s">
        <v>81</v>
      </c>
      <c r="C98" s="71"/>
      <c r="D98" s="71"/>
      <c r="E98" s="71"/>
      <c r="F98" s="34"/>
      <c r="G98" s="34"/>
      <c r="H98" s="34"/>
    </row>
    <row r="99" spans="1:8" ht="15.75">
      <c r="A99" s="34"/>
      <c r="B99" s="50" t="s">
        <v>82</v>
      </c>
      <c r="C99" s="50"/>
      <c r="D99" s="50"/>
      <c r="E99" s="50"/>
      <c r="F99" s="34"/>
      <c r="G99" s="34"/>
      <c r="H99" s="34"/>
    </row>
  </sheetData>
  <sheetProtection/>
  <mergeCells count="19">
    <mergeCell ref="B99:E99"/>
    <mergeCell ref="A84:H85"/>
    <mergeCell ref="A91:C91"/>
    <mergeCell ref="D91:F91"/>
    <mergeCell ref="A92:C92"/>
    <mergeCell ref="D92:F92"/>
    <mergeCell ref="B98:E98"/>
    <mergeCell ref="B2:H2"/>
    <mergeCell ref="B3:H3"/>
    <mergeCell ref="B4:H4"/>
    <mergeCell ref="B5:H5"/>
    <mergeCell ref="C6:G6"/>
    <mergeCell ref="A80:H81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2020-07-16T19:32:03Z</cp:lastPrinted>
  <dcterms:created xsi:type="dcterms:W3CDTF">2016-10-11T20:13:05Z</dcterms:created>
  <dcterms:modified xsi:type="dcterms:W3CDTF">2020-07-16T19:33:01Z</dcterms:modified>
  <cp:category/>
  <cp:version/>
  <cp:contentType/>
  <cp:contentStatus/>
</cp:coreProperties>
</file>