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firstSheet="9" activeTab="9"/>
  </bookViews>
  <sheets>
    <sheet name="ENERO" sheetId="1" state="hidden" r:id="rId1"/>
    <sheet name="FEBRERO" sheetId="2" state="hidden" r:id="rId2"/>
    <sheet name="MARZO" sheetId="3" state="hidden" r:id="rId3"/>
    <sheet name="ABRIL" sheetId="4" state="hidden" r:id="rId4"/>
    <sheet name="MAYO" sheetId="5" state="hidden" r:id="rId5"/>
    <sheet name="JUNIO" sheetId="6" state="hidden" r:id="rId6"/>
    <sheet name="JULIO" sheetId="7" state="hidden" r:id="rId7"/>
    <sheet name="AGOSTO" sheetId="8" state="hidden" r:id="rId8"/>
    <sheet name="SEPTIEMBRE" sheetId="9" state="hidden" r:id="rId9"/>
    <sheet name="OCTUBRE" sheetId="10" r:id="rId10"/>
    <sheet name="NOVIEMBRE" sheetId="11" r:id="rId11"/>
    <sheet name="DICIEMBRE" sheetId="12" r:id="rId12"/>
  </sheets>
  <definedNames/>
  <calcPr fullCalcOnLoad="1"/>
</workbook>
</file>

<file path=xl/sharedStrings.xml><?xml version="1.0" encoding="utf-8"?>
<sst xmlns="http://schemas.openxmlformats.org/spreadsheetml/2006/main" count="936" uniqueCount="65">
  <si>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</si>
  <si>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</si>
  <si>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</si>
  <si>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</si>
  <si>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</si>
  <si>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</si>
  <si>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</si>
  <si>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</si>
  <si>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</si>
  <si>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</si>
  <si>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</si>
  <si>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</si>
  <si>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</si>
  <si>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</si>
  <si>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</si>
  <si>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</si>
  <si>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</si>
  <si>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</si>
  <si>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</si>
  <si>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</si>
  <si>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</si>
  <si>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</si>
  <si>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</si>
  <si>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</si>
  <si>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</si>
  <si>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</si>
  <si>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</si>
  <si>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</si>
  <si>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</si>
  <si>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</si>
  <si>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</si>
  <si>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</si>
  <si>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</si>
  <si>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</si>
  <si>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</si>
  <si>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</si>
  <si>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</si>
  <si>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</si>
  <si>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</si>
  <si>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</si>
  <si>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</si>
  <si>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</si>
  <si>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</si>
  <si>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</si>
  <si>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MUNICIPIO DE FRANCISCO I. MADERO, HIDALGO (a)</t>
  </si>
  <si>
    <t>Del 1 de Enero al 31 de Enero de 2019 (b)</t>
  </si>
  <si>
    <t>BAJO PROTESTA DE DECIR VERDAD DECLARAMOS QUE LOS ESTADOS FINANCIEROS Y SUS NOTAS, SON RAZONABLEMENTE CORRECTOS Y SON RESPONSABILIDAD DEL EMISOR</t>
  </si>
  <si>
    <t>"BAJO PROTESTA DE DECIR VERDAD DECLARAMOS QUE LAS CIFRAS CONTENIDAS EN ESTE ESTADO FINANCIERO SON VERACES Y CONTIENEN TODA LA INFORMACIÓN REFERENTE A LA SITUACIÓN Y/O LOS RESULTADOS DEL MUNICIPIO DE FRANCISCO I. MADERO, HIDALGO., AFIRMANDO SER LEGALMENTE RESPONSABLES DE LA AUTENTICIDAD Y VERACIDAD DE LAS MISMAS, Y ASÍ MISMO ASUMIMOS LA RESPONSABILIDAD DERIVADA DE CUALQUIER DECLARACIÓN EN FALSO SOBRE LAS MISMAS"</t>
  </si>
  <si>
    <t>PROFR. LUCAS PABLO GUZMÃN ISIDRO</t>
  </si>
  <si>
    <t>PROFRA. PAULINA MADRIGAL MOCTEZUMA</t>
  </si>
  <si>
    <t>PRESIDENTE MUNICIPAL</t>
  </si>
  <si>
    <t xml:space="preserve">SÍNDICO PROCURADOR </t>
  </si>
  <si>
    <t>LIC. JOSÉ EMMANUEL MEJÍA HERNÁNDEZ</t>
  </si>
  <si>
    <t>TESORERO MUNICIPAL</t>
  </si>
  <si>
    <t>Del 1 de Enero al 28 de Febrero de 2019 (b)</t>
  </si>
  <si>
    <t>Del 1 de Enero al 31 de Marzo de 2019 (b)</t>
  </si>
  <si>
    <t>Del 1 de Enero al 30 de Abril de 2019 (b)</t>
  </si>
  <si>
    <t>Del 1 de Enero al 31 de Mayo de 2019 (b)</t>
  </si>
  <si>
    <t>Del 1 de Enero al 30 de Junio de 2019 (b)</t>
  </si>
  <si>
    <t>Del 1 de Enero al 31 de Julio de 2019 (b)</t>
  </si>
  <si>
    <t>Del 1 de Enero al 31 de Agosto de 2019 (b)</t>
  </si>
  <si>
    <t>Del 1 de Enero al 30 de Septiembre de 2019 (b)</t>
  </si>
  <si>
    <t>Del 1 de Enero al 31 de Octubre de 2019 (b)</t>
  </si>
  <si>
    <t>Del 1 de Enero al 30 de Noviembre de 2019 (b)</t>
  </si>
  <si>
    <t>Del 1 de Enero al 31 de Diciembre de 2019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</si>
</sst>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2"/>
      <color indexed="8"/>
      <name val="Arial Narrow"/>
      <family val="2"/>
    </font>
    <font>
      <b/>
      <sz val="10"/>
      <color indexed="63"/>
      <name val="Arial Narrow"/>
      <family val="2"/>
    </font>
    <font>
      <sz val="11"/>
      <color indexed="8"/>
      <name val="Arial Narrow"/>
      <family val="2"/>
    </font>
    <font>
      <b/>
      <i/>
      <sz val="12"/>
      <color indexed="8"/>
      <name val="Arial Narrow"/>
      <family val="2"/>
    </font>
    <font>
      <i/>
      <sz val="12"/>
      <color indexed="8"/>
      <name val="Arial Narrow"/>
      <family val="2"/>
    </font>
    <font>
      <sz val="11"/>
      <color indexed="63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2"/>
      <color theme="1"/>
      <name val="Arial Narrow"/>
      <family val="2"/>
    </font>
    <font>
      <b/>
      <sz val="10"/>
      <color rgb="FF333333"/>
      <name val="Arial Narrow"/>
      <family val="2"/>
    </font>
    <font>
      <sz val="11"/>
      <color theme="1"/>
      <name val="Arial Narrow"/>
      <family val="2"/>
    </font>
    <font>
      <b/>
      <i/>
      <sz val="12"/>
      <color theme="1"/>
      <name val="Arial Narrow"/>
      <family val="2"/>
    </font>
    <font>
      <i/>
      <sz val="12"/>
      <color theme="1"/>
      <name val="Arial Narrow"/>
      <family val="2"/>
    </font>
    <font>
      <sz val="11"/>
      <color rgb="FF333333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1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10" xfId="0" applyFont="1" applyBorder="1" applyAlignment="1">
      <alignment vertical="center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172" fontId="43" fillId="0" borderId="13" xfId="0" applyNumberFormat="1" applyFont="1" applyBorder="1" applyAlignment="1">
      <alignment vertical="center" wrapText="1"/>
    </xf>
    <xf numFmtId="172" fontId="43" fillId="0" borderId="11" xfId="0" applyNumberFormat="1" applyFont="1" applyBorder="1" applyAlignment="1">
      <alignment vertical="center" wrapText="1"/>
    </xf>
    <xf numFmtId="172" fontId="44" fillId="0" borderId="14" xfId="0" applyNumberFormat="1" applyFont="1" applyBorder="1" applyAlignment="1">
      <alignment vertical="center" wrapText="1"/>
    </xf>
    <xf numFmtId="172" fontId="44" fillId="0" borderId="11" xfId="0" applyNumberFormat="1" applyFont="1" applyBorder="1" applyAlignment="1">
      <alignment vertical="center" wrapText="1"/>
    </xf>
    <xf numFmtId="172" fontId="43" fillId="0" borderId="14" xfId="0" applyNumberFormat="1" applyFont="1" applyBorder="1" applyAlignment="1">
      <alignment horizontal="left" vertical="center" wrapText="1" indent="5"/>
    </xf>
    <xf numFmtId="172" fontId="43" fillId="0" borderId="14" xfId="0" applyNumberFormat="1" applyFont="1" applyBorder="1" applyAlignment="1">
      <alignment vertical="center" wrapText="1"/>
    </xf>
    <xf numFmtId="172" fontId="43" fillId="33" borderId="11" xfId="0" applyNumberFormat="1" applyFont="1" applyFill="1" applyBorder="1" applyAlignment="1">
      <alignment vertical="center" wrapText="1"/>
    </xf>
    <xf numFmtId="172" fontId="43" fillId="0" borderId="15" xfId="0" applyNumberFormat="1" applyFont="1" applyBorder="1" applyAlignment="1">
      <alignment vertical="center" wrapText="1"/>
    </xf>
    <xf numFmtId="172" fontId="43" fillId="0" borderId="12" xfId="0" applyNumberFormat="1" applyFont="1" applyBorder="1" applyAlignment="1">
      <alignment vertical="center" wrapText="1"/>
    </xf>
    <xf numFmtId="172" fontId="44" fillId="33" borderId="16" xfId="0" applyNumberFormat="1" applyFont="1" applyFill="1" applyBorder="1" applyAlignment="1">
      <alignment vertical="center"/>
    </xf>
    <xf numFmtId="172" fontId="44" fillId="33" borderId="17" xfId="0" applyNumberFormat="1" applyFont="1" applyFill="1" applyBorder="1" applyAlignment="1">
      <alignment horizontal="center" vertical="center" wrapText="1"/>
    </xf>
    <xf numFmtId="172" fontId="44" fillId="0" borderId="15" xfId="0" applyNumberFormat="1" applyFont="1" applyBorder="1" applyAlignment="1">
      <alignment vertical="center" wrapText="1"/>
    </xf>
    <xf numFmtId="172" fontId="44" fillId="0" borderId="12" xfId="0" applyNumberFormat="1" applyFont="1" applyBorder="1" applyAlignment="1">
      <alignment vertical="center" wrapText="1"/>
    </xf>
    <xf numFmtId="172" fontId="43" fillId="0" borderId="0" xfId="0" applyNumberFormat="1" applyFont="1" applyAlignment="1">
      <alignment/>
    </xf>
    <xf numFmtId="172" fontId="44" fillId="33" borderId="18" xfId="0" applyNumberFormat="1" applyFont="1" applyFill="1" applyBorder="1" applyAlignment="1">
      <alignment horizontal="center" vertical="center"/>
    </xf>
    <xf numFmtId="172" fontId="44" fillId="33" borderId="12" xfId="0" applyNumberFormat="1" applyFont="1" applyFill="1" applyBorder="1" applyAlignment="1">
      <alignment horizontal="center" vertical="center"/>
    </xf>
    <xf numFmtId="172" fontId="43" fillId="0" borderId="13" xfId="0" applyNumberFormat="1" applyFont="1" applyBorder="1" applyAlignment="1">
      <alignment vertical="center"/>
    </xf>
    <xf numFmtId="172" fontId="43" fillId="0" borderId="11" xfId="0" applyNumberFormat="1" applyFont="1" applyBorder="1" applyAlignment="1">
      <alignment vertical="center"/>
    </xf>
    <xf numFmtId="172" fontId="44" fillId="0" borderId="14" xfId="0" applyNumberFormat="1" applyFont="1" applyBorder="1" applyAlignment="1">
      <alignment vertical="center"/>
    </xf>
    <xf numFmtId="172" fontId="44" fillId="0" borderId="11" xfId="0" applyNumberFormat="1" applyFont="1" applyBorder="1" applyAlignment="1">
      <alignment vertical="center"/>
    </xf>
    <xf numFmtId="172" fontId="43" fillId="0" borderId="14" xfId="0" applyNumberFormat="1" applyFont="1" applyBorder="1" applyAlignment="1">
      <alignment horizontal="left" vertical="center" indent="5"/>
    </xf>
    <xf numFmtId="172" fontId="43" fillId="0" borderId="14" xfId="0" applyNumberFormat="1" applyFont="1" applyBorder="1" applyAlignment="1">
      <alignment vertical="center"/>
    </xf>
    <xf numFmtId="172" fontId="44" fillId="0" borderId="15" xfId="0" applyNumberFormat="1" applyFont="1" applyBorder="1" applyAlignment="1">
      <alignment vertical="center"/>
    </xf>
    <xf numFmtId="172" fontId="44" fillId="0" borderId="12" xfId="0" applyNumberFormat="1" applyFont="1" applyBorder="1" applyAlignment="1">
      <alignment vertical="center"/>
    </xf>
    <xf numFmtId="172" fontId="43" fillId="0" borderId="14" xfId="0" applyNumberFormat="1" applyFont="1" applyBorder="1" applyAlignment="1">
      <alignment horizontal="justify" vertical="center"/>
    </xf>
    <xf numFmtId="172" fontId="43" fillId="0" borderId="14" xfId="0" applyNumberFormat="1" applyFont="1" applyBorder="1" applyAlignment="1">
      <alignment horizontal="left" vertical="center" indent="1"/>
    </xf>
    <xf numFmtId="172" fontId="43" fillId="34" borderId="11" xfId="0" applyNumberFormat="1" applyFont="1" applyFill="1" applyBorder="1" applyAlignment="1">
      <alignment vertical="center"/>
    </xf>
    <xf numFmtId="172" fontId="44" fillId="0" borderId="14" xfId="0" applyNumberFormat="1" applyFont="1" applyBorder="1" applyAlignment="1">
      <alignment horizontal="left" vertical="center" indent="1"/>
    </xf>
    <xf numFmtId="172" fontId="44" fillId="0" borderId="14" xfId="0" applyNumberFormat="1" applyFont="1" applyBorder="1" applyAlignment="1">
      <alignment horizontal="left" vertical="center" wrapText="1" indent="1"/>
    </xf>
    <xf numFmtId="172" fontId="43" fillId="0" borderId="14" xfId="0" applyNumberFormat="1" applyFont="1" applyBorder="1" applyAlignment="1">
      <alignment horizontal="left" vertical="center" wrapText="1" indent="1"/>
    </xf>
    <xf numFmtId="0" fontId="45" fillId="0" borderId="0" xfId="0" applyFont="1" applyAlignment="1">
      <alignment/>
    </xf>
    <xf numFmtId="44" fontId="45" fillId="0" borderId="0" xfId="49" applyFont="1" applyAlignment="1">
      <alignment/>
    </xf>
    <xf numFmtId="0" fontId="46" fillId="0" borderId="0" xfId="0" applyFont="1" applyAlignment="1">
      <alignment horizontal="center" wrapText="1"/>
    </xf>
    <xf numFmtId="44" fontId="46" fillId="0" borderId="0" xfId="49" applyFont="1" applyAlignment="1">
      <alignment horizontal="center" wrapText="1"/>
    </xf>
    <xf numFmtId="0" fontId="47" fillId="0" borderId="0" xfId="0" applyFont="1" applyAlignment="1">
      <alignment/>
    </xf>
    <xf numFmtId="44" fontId="47" fillId="0" borderId="0" xfId="49" applyFont="1" applyAlignment="1">
      <alignment/>
    </xf>
    <xf numFmtId="0" fontId="48" fillId="35" borderId="0" xfId="0" applyFont="1" applyFill="1" applyBorder="1" applyAlignment="1">
      <alignment vertical="center" wrapText="1"/>
    </xf>
    <xf numFmtId="0" fontId="49" fillId="35" borderId="0" xfId="0" applyFont="1" applyFill="1" applyAlignment="1">
      <alignment wrapText="1"/>
    </xf>
    <xf numFmtId="0" fontId="46" fillId="0" borderId="0" xfId="0" applyFont="1" applyAlignment="1">
      <alignment horizontal="center" wrapText="1"/>
    </xf>
    <xf numFmtId="0" fontId="46" fillId="0" borderId="0" xfId="0" applyFont="1" applyAlignment="1">
      <alignment horizontal="center" wrapText="1"/>
    </xf>
    <xf numFmtId="0" fontId="46" fillId="0" borderId="0" xfId="0" applyFont="1" applyAlignment="1">
      <alignment horizontal="center" wrapText="1"/>
    </xf>
    <xf numFmtId="0" fontId="46" fillId="0" borderId="0" xfId="0" applyFont="1" applyAlignment="1">
      <alignment horizontal="center" wrapText="1"/>
    </xf>
    <xf numFmtId="44" fontId="48" fillId="35" borderId="0" xfId="49" applyFont="1" applyFill="1" applyBorder="1" applyAlignment="1">
      <alignment horizontal="center" vertical="center" wrapText="1"/>
    </xf>
    <xf numFmtId="44" fontId="49" fillId="35" borderId="0" xfId="49" applyFont="1" applyFill="1" applyAlignment="1">
      <alignment horizontal="center" wrapText="1"/>
    </xf>
    <xf numFmtId="0" fontId="50" fillId="0" borderId="0" xfId="0" applyFont="1" applyAlignment="1">
      <alignment horizontal="center" wrapText="1"/>
    </xf>
    <xf numFmtId="0" fontId="46" fillId="0" borderId="0" xfId="0" applyFont="1" applyAlignment="1">
      <alignment horizontal="center" wrapText="1"/>
    </xf>
    <xf numFmtId="172" fontId="43" fillId="0" borderId="19" xfId="0" applyNumberFormat="1" applyFont="1" applyBorder="1" applyAlignment="1">
      <alignment vertical="center"/>
    </xf>
    <xf numFmtId="0" fontId="44" fillId="33" borderId="20" xfId="0" applyFont="1" applyFill="1" applyBorder="1" applyAlignment="1">
      <alignment horizontal="center" vertical="center"/>
    </xf>
    <xf numFmtId="0" fontId="44" fillId="33" borderId="21" xfId="0" applyFont="1" applyFill="1" applyBorder="1" applyAlignment="1">
      <alignment horizontal="center" vertical="center"/>
    </xf>
    <xf numFmtId="0" fontId="44" fillId="33" borderId="18" xfId="0" applyFont="1" applyFill="1" applyBorder="1" applyAlignment="1">
      <alignment horizontal="center" vertical="center"/>
    </xf>
    <xf numFmtId="0" fontId="44" fillId="33" borderId="22" xfId="0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/>
    </xf>
    <xf numFmtId="0" fontId="44" fillId="33" borderId="20" xfId="0" applyFont="1" applyFill="1" applyBorder="1" applyAlignment="1">
      <alignment vertical="center"/>
    </xf>
    <xf numFmtId="0" fontId="44" fillId="33" borderId="23" xfId="0" applyFont="1" applyFill="1" applyBorder="1" applyAlignment="1">
      <alignment vertical="center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center" vertical="center" wrapText="1"/>
    </xf>
    <xf numFmtId="172" fontId="44" fillId="33" borderId="20" xfId="0" applyNumberFormat="1" applyFont="1" applyFill="1" applyBorder="1" applyAlignment="1">
      <alignment vertical="center"/>
    </xf>
    <xf numFmtId="172" fontId="44" fillId="33" borderId="23" xfId="0" applyNumberFormat="1" applyFont="1" applyFill="1" applyBorder="1" applyAlignment="1">
      <alignment vertical="center"/>
    </xf>
    <xf numFmtId="172" fontId="44" fillId="33" borderId="13" xfId="0" applyNumberFormat="1" applyFont="1" applyFill="1" applyBorder="1" applyAlignment="1">
      <alignment horizontal="center" vertical="center"/>
    </xf>
    <xf numFmtId="172" fontId="44" fillId="33" borderId="15" xfId="0" applyNumberFormat="1" applyFont="1" applyFill="1" applyBorder="1" applyAlignment="1">
      <alignment horizontal="center" vertical="center"/>
    </xf>
    <xf numFmtId="172" fontId="44" fillId="33" borderId="13" xfId="0" applyNumberFormat="1" applyFont="1" applyFill="1" applyBorder="1" applyAlignment="1">
      <alignment horizontal="center" vertical="center" wrapText="1"/>
    </xf>
    <xf numFmtId="172" fontId="44" fillId="33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600075</xdr:colOff>
      <xdr:row>4</xdr:row>
      <xdr:rowOff>152400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714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19050</xdr:rowOff>
    </xdr:from>
    <xdr:to>
      <xdr:col>1</xdr:col>
      <xdr:colOff>638175</xdr:colOff>
      <xdr:row>4</xdr:row>
      <xdr:rowOff>161925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190500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9525</xdr:rowOff>
    </xdr:from>
    <xdr:to>
      <xdr:col>1</xdr:col>
      <xdr:colOff>638175</xdr:colOff>
      <xdr:row>4</xdr:row>
      <xdr:rowOff>152400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180975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9525</xdr:rowOff>
    </xdr:from>
    <xdr:to>
      <xdr:col>1</xdr:col>
      <xdr:colOff>619125</xdr:colOff>
      <xdr:row>4</xdr:row>
      <xdr:rowOff>152400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80975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1</xdr:row>
      <xdr:rowOff>9525</xdr:rowOff>
    </xdr:from>
    <xdr:to>
      <xdr:col>1</xdr:col>
      <xdr:colOff>647700</xdr:colOff>
      <xdr:row>4</xdr:row>
      <xdr:rowOff>161925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80975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19050</xdr:rowOff>
    </xdr:from>
    <xdr:to>
      <xdr:col>1</xdr:col>
      <xdr:colOff>619125</xdr:colOff>
      <xdr:row>4</xdr:row>
      <xdr:rowOff>161925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90500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1</xdr:row>
      <xdr:rowOff>28575</xdr:rowOff>
    </xdr:from>
    <xdr:to>
      <xdr:col>1</xdr:col>
      <xdr:colOff>647700</xdr:colOff>
      <xdr:row>4</xdr:row>
      <xdr:rowOff>152400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00025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28575</xdr:rowOff>
    </xdr:from>
    <xdr:to>
      <xdr:col>1</xdr:col>
      <xdr:colOff>628650</xdr:colOff>
      <xdr:row>4</xdr:row>
      <xdr:rowOff>152400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00025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28575</xdr:rowOff>
    </xdr:from>
    <xdr:to>
      <xdr:col>1</xdr:col>
      <xdr:colOff>628650</xdr:colOff>
      <xdr:row>4</xdr:row>
      <xdr:rowOff>152400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00025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38100</xdr:rowOff>
    </xdr:from>
    <xdr:to>
      <xdr:col>1</xdr:col>
      <xdr:colOff>628650</xdr:colOff>
      <xdr:row>4</xdr:row>
      <xdr:rowOff>161925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0955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28575</xdr:rowOff>
    </xdr:from>
    <xdr:to>
      <xdr:col>1</xdr:col>
      <xdr:colOff>638175</xdr:colOff>
      <xdr:row>4</xdr:row>
      <xdr:rowOff>152400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00025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28575</xdr:rowOff>
    </xdr:from>
    <xdr:to>
      <xdr:col>1</xdr:col>
      <xdr:colOff>638175</xdr:colOff>
      <xdr:row>4</xdr:row>
      <xdr:rowOff>152400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00025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97"/>
  <sheetViews>
    <sheetView view="pageBreakPreview" zoomScaleSheetLayoutView="100" zoomScalePageLayoutView="0" workbookViewId="0" topLeftCell="A1">
      <pane ySplit="8" topLeftCell="A86" activePane="bottomLeft" state="frozen"/>
      <selection pane="topLeft" activeCell="B87" sqref="B87:E97"/>
      <selection pane="bottomLeft" activeCell="B87" sqref="B87:E97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52" t="s">
        <v>44</v>
      </c>
      <c r="C2" s="53"/>
      <c r="D2" s="53"/>
      <c r="E2" s="54"/>
    </row>
    <row r="3" spans="2:5" ht="12.75">
      <c r="B3" s="55" t="s">
        <v>0</v>
      </c>
      <c r="C3" s="56"/>
      <c r="D3" s="56"/>
      <c r="E3" s="57"/>
    </row>
    <row r="4" spans="2:5" ht="12.75">
      <c r="B4" s="55" t="s">
        <v>45</v>
      </c>
      <c r="C4" s="56"/>
      <c r="D4" s="56"/>
      <c r="E4" s="57"/>
    </row>
    <row r="5" spans="2:5" ht="13.5" thickBot="1">
      <c r="B5" s="58" t="s">
        <v>1</v>
      </c>
      <c r="C5" s="59"/>
      <c r="D5" s="59"/>
      <c r="E5" s="60"/>
    </row>
    <row r="6" spans="2:5" ht="13.5" thickBot="1">
      <c r="B6" s="2"/>
      <c r="C6" s="2"/>
      <c r="D6" s="2"/>
      <c r="E6" s="2"/>
    </row>
    <row r="7" spans="2:5" ht="12.75">
      <c r="B7" s="61" t="s">
        <v>2</v>
      </c>
      <c r="C7" s="3" t="s">
        <v>3</v>
      </c>
      <c r="D7" s="63" t="s">
        <v>5</v>
      </c>
      <c r="E7" s="3" t="s">
        <v>6</v>
      </c>
    </row>
    <row r="8" spans="2:5" ht="13.5" thickBot="1">
      <c r="B8" s="62"/>
      <c r="C8" s="4" t="s">
        <v>4</v>
      </c>
      <c r="D8" s="64"/>
      <c r="E8" s="4" t="s">
        <v>7</v>
      </c>
    </row>
    <row r="9" spans="2:5" ht="12.75">
      <c r="B9" s="7" t="s">
        <v>8</v>
      </c>
      <c r="C9" s="8">
        <f>SUM(C10:C12)</f>
        <v>9600734.78</v>
      </c>
      <c r="D9" s="8">
        <f>SUM(D10:D12)</f>
        <v>-1178104.49</v>
      </c>
      <c r="E9" s="8">
        <f>SUM(E10:E12)</f>
        <v>-1178104.49</v>
      </c>
    </row>
    <row r="10" spans="2:5" ht="12.75">
      <c r="B10" s="9" t="s">
        <v>9</v>
      </c>
      <c r="C10" s="6">
        <v>9600734.78</v>
      </c>
      <c r="D10" s="6">
        <v>2069768.97</v>
      </c>
      <c r="E10" s="6">
        <v>2069768.97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-3247873.46</v>
      </c>
      <c r="E12" s="6">
        <f>E48</f>
        <v>-3247873.46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80088737.78</v>
      </c>
      <c r="D14" s="8">
        <f>SUM(D15:D16)</f>
        <v>5355804.09</v>
      </c>
      <c r="E14" s="8">
        <f>SUM(E15:E16)</f>
        <v>2247090.09</v>
      </c>
    </row>
    <row r="15" spans="2:5" ht="12.75">
      <c r="B15" s="9" t="s">
        <v>12</v>
      </c>
      <c r="C15" s="6">
        <v>47023082.78</v>
      </c>
      <c r="D15" s="6">
        <v>3771442.09</v>
      </c>
      <c r="E15" s="6">
        <v>1724093.09</v>
      </c>
    </row>
    <row r="16" spans="2:5" ht="12.75">
      <c r="B16" s="9" t="s">
        <v>13</v>
      </c>
      <c r="C16" s="6">
        <v>33065655</v>
      </c>
      <c r="D16" s="6">
        <v>1584362</v>
      </c>
      <c r="E16" s="6">
        <v>522997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-70488003</v>
      </c>
      <c r="D22" s="7">
        <f>D9-D14+D18</f>
        <v>-6533908.58</v>
      </c>
      <c r="E22" s="7">
        <f>E9-E14+E18</f>
        <v>-3425194.58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-70488003</v>
      </c>
      <c r="D24" s="7">
        <f>D22-D12</f>
        <v>-3286035.12</v>
      </c>
      <c r="E24" s="7">
        <f>E22-E12</f>
        <v>-177321.1200000001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-70488003</v>
      </c>
      <c r="D26" s="8">
        <f>D24-D18</f>
        <v>-3286035.12</v>
      </c>
      <c r="E26" s="8">
        <f>E24-E18</f>
        <v>-177321.1200000001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51"/>
      <c r="C28" s="51"/>
      <c r="D28" s="51"/>
      <c r="E28" s="5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-70488003</v>
      </c>
      <c r="D35" s="8">
        <f>D26-D31</f>
        <v>-3286035.12</v>
      </c>
      <c r="E35" s="8">
        <f>E26-E31</f>
        <v>-177321.1200000001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65" t="s">
        <v>20</v>
      </c>
      <c r="C38" s="69" t="s">
        <v>26</v>
      </c>
      <c r="D38" s="67" t="s">
        <v>5</v>
      </c>
      <c r="E38" s="19" t="s">
        <v>6</v>
      </c>
    </row>
    <row r="39" spans="2:5" ht="13.5" thickBot="1">
      <c r="B39" s="66"/>
      <c r="C39" s="70"/>
      <c r="D39" s="6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3247873.46</v>
      </c>
      <c r="E44" s="24">
        <f>SUM(E45:E46)</f>
        <v>3247873.46</v>
      </c>
    </row>
    <row r="45" spans="2:5" ht="12.75">
      <c r="B45" s="25" t="s">
        <v>31</v>
      </c>
      <c r="C45" s="22">
        <v>0</v>
      </c>
      <c r="D45" s="26">
        <v>1293630.62</v>
      </c>
      <c r="E45" s="26">
        <v>1293630.62</v>
      </c>
    </row>
    <row r="46" spans="2:5" ht="12.75">
      <c r="B46" s="25" t="s">
        <v>32</v>
      </c>
      <c r="C46" s="22">
        <v>0</v>
      </c>
      <c r="D46" s="26">
        <v>1954242.84</v>
      </c>
      <c r="E46" s="26">
        <v>1954242.84</v>
      </c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-3247873.46</v>
      </c>
      <c r="E48" s="23">
        <f>E41-E44</f>
        <v>-3247873.46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65" t="s">
        <v>20</v>
      </c>
      <c r="C51" s="19" t="s">
        <v>3</v>
      </c>
      <c r="D51" s="67" t="s">
        <v>5</v>
      </c>
      <c r="E51" s="19" t="s">
        <v>6</v>
      </c>
    </row>
    <row r="52" spans="2:5" ht="13.5" thickBot="1">
      <c r="B52" s="66"/>
      <c r="C52" s="20" t="s">
        <v>21</v>
      </c>
      <c r="D52" s="6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9600734.78</v>
      </c>
      <c r="D54" s="26">
        <f>D10</f>
        <v>2069768.97</v>
      </c>
      <c r="E54" s="26">
        <f>E10</f>
        <v>2069768.97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-1293630.62</v>
      </c>
      <c r="E56" s="26">
        <f>E42-E45</f>
        <v>-1293630.62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1293630.62</v>
      </c>
      <c r="E58" s="26">
        <f>E45</f>
        <v>1293630.62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47023082.78</v>
      </c>
      <c r="D60" s="22">
        <f>D15</f>
        <v>3771442.09</v>
      </c>
      <c r="E60" s="22">
        <f>E15</f>
        <v>1724093.09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-37422348</v>
      </c>
      <c r="D64" s="23">
        <f>D54+D56-D60+D62</f>
        <v>-2995303.74</v>
      </c>
      <c r="E64" s="23">
        <f>E54+E56-E60+E62</f>
        <v>-947954.7400000002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-37422348</v>
      </c>
      <c r="D66" s="23">
        <f>D64-D56</f>
        <v>-1701673.12</v>
      </c>
      <c r="E66" s="23">
        <f>E64-E56</f>
        <v>345675.8799999999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65" t="s">
        <v>20</v>
      </c>
      <c r="C69" s="69" t="s">
        <v>26</v>
      </c>
      <c r="D69" s="67" t="s">
        <v>5</v>
      </c>
      <c r="E69" s="19" t="s">
        <v>6</v>
      </c>
    </row>
    <row r="70" spans="2:5" ht="13.5" thickBot="1">
      <c r="B70" s="66"/>
      <c r="C70" s="70"/>
      <c r="D70" s="6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-1954242.84</v>
      </c>
      <c r="E74" s="26">
        <f>E75-E76</f>
        <v>-1954242.84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1954242.84</v>
      </c>
      <c r="E76" s="26">
        <f>E46</f>
        <v>1954242.84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33065655</v>
      </c>
      <c r="D78" s="22">
        <f>D16</f>
        <v>1584362</v>
      </c>
      <c r="E78" s="22">
        <f>E16</f>
        <v>522997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-33065655</v>
      </c>
      <c r="D82" s="23">
        <f>D72+D74-D78+D80</f>
        <v>-3538604.84</v>
      </c>
      <c r="E82" s="23">
        <f>E72+E74-E78+E80</f>
        <v>-2477239.84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-33065655</v>
      </c>
      <c r="D84" s="23">
        <f>D82-D74</f>
        <v>-1584361.9999999998</v>
      </c>
      <c r="E84" s="23">
        <f>E82-E74</f>
        <v>-522996.99999999977</v>
      </c>
    </row>
    <row r="85" spans="2:5" ht="13.5" thickBot="1">
      <c r="B85" s="27"/>
      <c r="C85" s="28"/>
      <c r="D85" s="27"/>
      <c r="E85" s="27"/>
    </row>
    <row r="87" spans="2:5" ht="12.75">
      <c r="B87" s="49" t="s">
        <v>46</v>
      </c>
      <c r="C87" s="49"/>
      <c r="D87" s="49"/>
      <c r="E87" s="49"/>
    </row>
    <row r="88" spans="2:5" ht="26.25" customHeight="1">
      <c r="B88" s="49"/>
      <c r="C88" s="49"/>
      <c r="D88" s="49"/>
      <c r="E88" s="49"/>
    </row>
    <row r="89" spans="2:5" ht="15.75">
      <c r="B89" s="35"/>
      <c r="C89" s="35"/>
      <c r="D89" s="35"/>
      <c r="E89" s="36"/>
    </row>
    <row r="90" spans="2:5" ht="12.75">
      <c r="B90" s="50" t="s">
        <v>47</v>
      </c>
      <c r="C90" s="50"/>
      <c r="D90" s="50"/>
      <c r="E90" s="50"/>
    </row>
    <row r="91" spans="2:5" ht="42.75" customHeight="1">
      <c r="B91" s="50"/>
      <c r="C91" s="50"/>
      <c r="D91" s="50"/>
      <c r="E91" s="50"/>
    </row>
    <row r="92" spans="2:5" ht="12.75">
      <c r="B92" s="37"/>
      <c r="C92" s="37"/>
      <c r="D92" s="37"/>
      <c r="E92" s="38"/>
    </row>
    <row r="93" spans="2:5" ht="15.75" customHeight="1">
      <c r="B93" s="41" t="s">
        <v>48</v>
      </c>
      <c r="C93" s="47" t="s">
        <v>49</v>
      </c>
      <c r="D93" s="47"/>
      <c r="E93" s="47"/>
    </row>
    <row r="94" spans="2:5" ht="15.75" customHeight="1">
      <c r="B94" s="42" t="s">
        <v>50</v>
      </c>
      <c r="C94" s="48" t="s">
        <v>51</v>
      </c>
      <c r="D94" s="48"/>
      <c r="E94" s="48"/>
    </row>
    <row r="95" spans="2:5" ht="16.5">
      <c r="B95" s="39"/>
      <c r="C95" s="39"/>
      <c r="D95" s="39"/>
      <c r="E95" s="40"/>
    </row>
    <row r="96" spans="2:5" ht="16.5" customHeight="1">
      <c r="B96" s="47" t="s">
        <v>52</v>
      </c>
      <c r="C96" s="47"/>
      <c r="D96" s="47"/>
      <c r="E96" s="47"/>
    </row>
    <row r="97" spans="2:5" ht="16.5" customHeight="1">
      <c r="B97" s="48" t="s">
        <v>53</v>
      </c>
      <c r="C97" s="48"/>
      <c r="D97" s="48"/>
      <c r="E97" s="48"/>
    </row>
  </sheetData>
  <sheetProtection/>
  <mergeCells count="21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  <mergeCell ref="C93:E93"/>
    <mergeCell ref="C94:E94"/>
    <mergeCell ref="B96:E96"/>
    <mergeCell ref="B97:E97"/>
    <mergeCell ref="B87:E88"/>
    <mergeCell ref="B90:E91"/>
  </mergeCells>
  <printOptions/>
  <pageMargins left="0.7" right="0.7" top="0.75" bottom="0.75" header="0.3" footer="0.3"/>
  <pageSetup fitToHeight="0" fitToWidth="1" horizontalDpi="600" verticalDpi="600" orientation="portrait" scale="68" r:id="rId2"/>
  <rowBreaks count="1" manualBreakCount="1">
    <brk id="67" max="255" man="1"/>
  </rowBreaks>
  <colBreaks count="1" manualBreakCount="1">
    <brk id="1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98"/>
  <sheetViews>
    <sheetView tabSelected="1" view="pageBreakPreview" zoomScale="85" zoomScaleSheetLayoutView="85" zoomScalePageLayoutView="0" workbookViewId="0" topLeftCell="A1">
      <pane ySplit="8" topLeftCell="A9" activePane="bottomLeft" state="frozen"/>
      <selection pane="topLeft" activeCell="A1" sqref="A1"/>
      <selection pane="bottomLeft" activeCell="C13" sqref="C13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52" t="s">
        <v>44</v>
      </c>
      <c r="C2" s="53"/>
      <c r="D2" s="53"/>
      <c r="E2" s="54"/>
    </row>
    <row r="3" spans="2:5" ht="12.75">
      <c r="B3" s="55" t="s">
        <v>0</v>
      </c>
      <c r="C3" s="56"/>
      <c r="D3" s="56"/>
      <c r="E3" s="57"/>
    </row>
    <row r="4" spans="2:5" ht="12.75">
      <c r="B4" s="55" t="s">
        <v>62</v>
      </c>
      <c r="C4" s="56"/>
      <c r="D4" s="56"/>
      <c r="E4" s="57"/>
    </row>
    <row r="5" spans="2:5" ht="13.5" thickBot="1">
      <c r="B5" s="58" t="s">
        <v>1</v>
      </c>
      <c r="C5" s="59"/>
      <c r="D5" s="59"/>
      <c r="E5" s="60"/>
    </row>
    <row r="6" spans="2:5" ht="13.5" thickBot="1">
      <c r="B6" s="2"/>
      <c r="C6" s="2"/>
      <c r="D6" s="2"/>
      <c r="E6" s="2"/>
    </row>
    <row r="7" spans="2:5" ht="12.75">
      <c r="B7" s="61" t="s">
        <v>2</v>
      </c>
      <c r="C7" s="3" t="s">
        <v>3</v>
      </c>
      <c r="D7" s="63" t="s">
        <v>5</v>
      </c>
      <c r="E7" s="3" t="s">
        <v>6</v>
      </c>
    </row>
    <row r="8" spans="2:5" ht="13.5" thickBot="1">
      <c r="B8" s="62"/>
      <c r="C8" s="4" t="s">
        <v>4</v>
      </c>
      <c r="D8" s="64"/>
      <c r="E8" s="4" t="s">
        <v>7</v>
      </c>
    </row>
    <row r="9" spans="2:5" ht="12.75">
      <c r="B9" s="7" t="s">
        <v>8</v>
      </c>
      <c r="C9" s="8">
        <f>SUM(C10:C12)</f>
        <v>80088737.78</v>
      </c>
      <c r="D9" s="8">
        <f>SUM(D10:D12)</f>
        <v>62212696.640000015</v>
      </c>
      <c r="E9" s="8">
        <f>SUM(E10:E12)</f>
        <v>62212696.640000015</v>
      </c>
    </row>
    <row r="10" spans="2:5" ht="12.75">
      <c r="B10" s="9" t="s">
        <v>9</v>
      </c>
      <c r="C10" s="6">
        <v>47148686.78</v>
      </c>
      <c r="D10" s="6">
        <v>41173609.56</v>
      </c>
      <c r="E10" s="6">
        <v>41173609.56</v>
      </c>
    </row>
    <row r="11" spans="2:5" ht="12.75">
      <c r="B11" s="9" t="s">
        <v>10</v>
      </c>
      <c r="C11" s="6">
        <v>32940051</v>
      </c>
      <c r="D11" s="6">
        <v>33809896.21</v>
      </c>
      <c r="E11" s="6">
        <v>33809896.21</v>
      </c>
    </row>
    <row r="12" spans="2:5" ht="12.75">
      <c r="B12" s="9" t="s">
        <v>11</v>
      </c>
      <c r="C12" s="6">
        <f>C48</f>
        <v>0</v>
      </c>
      <c r="D12" s="6">
        <f>D48</f>
        <v>-12770809.129999999</v>
      </c>
      <c r="E12" s="6">
        <f>E48</f>
        <v>-12770809.129999999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80088737.78</v>
      </c>
      <c r="D14" s="8">
        <f>SUM(D15:D16)</f>
        <v>51501554.2</v>
      </c>
      <c r="E14" s="8">
        <f>SUM(E15:E16)</f>
        <v>49065560.2</v>
      </c>
    </row>
    <row r="15" spans="2:5" ht="12.75">
      <c r="B15" s="9" t="s">
        <v>12</v>
      </c>
      <c r="C15" s="6">
        <v>47023082.78</v>
      </c>
      <c r="D15" s="6">
        <v>32932857.53</v>
      </c>
      <c r="E15" s="6">
        <v>31568761.53</v>
      </c>
    </row>
    <row r="16" spans="2:5" ht="12.75">
      <c r="B16" s="9" t="s">
        <v>13</v>
      </c>
      <c r="C16" s="6">
        <v>33065655</v>
      </c>
      <c r="D16" s="6">
        <v>18568696.67</v>
      </c>
      <c r="E16" s="6">
        <v>17496798.67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10711142.440000013</v>
      </c>
      <c r="E22" s="7">
        <f>E9-E14+E18</f>
        <v>13147136.440000013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23481951.57000001</v>
      </c>
      <c r="E24" s="7">
        <f>E22-E12</f>
        <v>25917945.57000001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23481951.57000001</v>
      </c>
      <c r="E26" s="8">
        <f>E24-E18</f>
        <v>25917945.57000001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51"/>
      <c r="C28" s="51"/>
      <c r="D28" s="51"/>
      <c r="E28" s="5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0</v>
      </c>
      <c r="D35" s="8">
        <f>D26-D31</f>
        <v>23481951.57000001</v>
      </c>
      <c r="E35" s="8">
        <f>E26-E31</f>
        <v>25917945.57000001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65" t="s">
        <v>20</v>
      </c>
      <c r="C38" s="69" t="s">
        <v>26</v>
      </c>
      <c r="D38" s="67" t="s">
        <v>5</v>
      </c>
      <c r="E38" s="19" t="s">
        <v>6</v>
      </c>
    </row>
    <row r="39" spans="2:5" ht="13.5" thickBot="1">
      <c r="B39" s="66"/>
      <c r="C39" s="70"/>
      <c r="D39" s="6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12770809.129999999</v>
      </c>
      <c r="E44" s="24">
        <f>SUM(E45:E46)</f>
        <v>12770809.129999999</v>
      </c>
    </row>
    <row r="45" spans="2:5" ht="12.75">
      <c r="B45" s="25" t="s">
        <v>31</v>
      </c>
      <c r="C45" s="22">
        <v>0</v>
      </c>
      <c r="D45" s="26">
        <v>7025546.17</v>
      </c>
      <c r="E45" s="26">
        <v>7025546.17</v>
      </c>
    </row>
    <row r="46" spans="2:5" ht="12.75">
      <c r="B46" s="25" t="s">
        <v>32</v>
      </c>
      <c r="C46" s="22">
        <v>0</v>
      </c>
      <c r="D46" s="26">
        <v>5745262.96</v>
      </c>
      <c r="E46" s="26">
        <v>5745262.96</v>
      </c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-12770809.129999999</v>
      </c>
      <c r="E48" s="23">
        <f>E41-E44</f>
        <v>-12770809.129999999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65" t="s">
        <v>20</v>
      </c>
      <c r="C51" s="19" t="s">
        <v>3</v>
      </c>
      <c r="D51" s="67" t="s">
        <v>5</v>
      </c>
      <c r="E51" s="19" t="s">
        <v>6</v>
      </c>
    </row>
    <row r="52" spans="2:5" ht="13.5" thickBot="1">
      <c r="B52" s="66"/>
      <c r="C52" s="20" t="s">
        <v>21</v>
      </c>
      <c r="D52" s="6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47148686.78</v>
      </c>
      <c r="D54" s="26">
        <f>D10</f>
        <v>41173609.56</v>
      </c>
      <c r="E54" s="26">
        <f>E10</f>
        <v>41173609.56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-7025546.17</v>
      </c>
      <c r="E56" s="26">
        <f>E42-E45</f>
        <v>-7025546.17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7025546.17</v>
      </c>
      <c r="E58" s="26">
        <f>E45</f>
        <v>7025546.17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47023082.78</v>
      </c>
      <c r="D60" s="22">
        <f>D15</f>
        <v>32932857.53</v>
      </c>
      <c r="E60" s="22">
        <f>E15</f>
        <v>31568761.53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125604</v>
      </c>
      <c r="D64" s="23">
        <f>D54+D56-D60+D62</f>
        <v>1215205.8599999994</v>
      </c>
      <c r="E64" s="23">
        <f>E54+E56-E60+E62</f>
        <v>2579301.8599999994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125604</v>
      </c>
      <c r="D66" s="23">
        <f>D64-D56</f>
        <v>8240752.029999999</v>
      </c>
      <c r="E66" s="23">
        <f>E64-E56</f>
        <v>9604848.03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65" t="s">
        <v>20</v>
      </c>
      <c r="C69" s="69" t="s">
        <v>26</v>
      </c>
      <c r="D69" s="67" t="s">
        <v>5</v>
      </c>
      <c r="E69" s="19" t="s">
        <v>6</v>
      </c>
    </row>
    <row r="70" spans="2:5" ht="13.5" thickBot="1">
      <c r="B70" s="66"/>
      <c r="C70" s="70"/>
      <c r="D70" s="6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32940051</v>
      </c>
      <c r="D72" s="26">
        <f>D11</f>
        <v>33809896.21</v>
      </c>
      <c r="E72" s="26">
        <f>E11</f>
        <v>33809896.21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-5745262.96</v>
      </c>
      <c r="E74" s="26">
        <f>E75-E76</f>
        <v>-5745262.96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5745262.96</v>
      </c>
      <c r="E76" s="26">
        <f>E46</f>
        <v>5745262.96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33065655</v>
      </c>
      <c r="D78" s="22">
        <f>D16</f>
        <v>18568696.67</v>
      </c>
      <c r="E78" s="22">
        <f>E16</f>
        <v>17496798.67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-125604</v>
      </c>
      <c r="D82" s="23">
        <f>D72+D74-D78+D80</f>
        <v>9495936.579999998</v>
      </c>
      <c r="E82" s="23">
        <f>E72+E74-E78+E80</f>
        <v>10567834.579999998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-125604</v>
      </c>
      <c r="D84" s="23">
        <f>D82-D74</f>
        <v>15241199.54</v>
      </c>
      <c r="E84" s="23">
        <f>E82-E74</f>
        <v>16313097.54</v>
      </c>
    </row>
    <row r="85" spans="2:5" ht="13.5" thickBot="1">
      <c r="B85" s="27"/>
      <c r="C85" s="28"/>
      <c r="D85" s="27"/>
      <c r="E85" s="27"/>
    </row>
    <row r="88" spans="2:5" ht="12.75">
      <c r="B88" s="49" t="s">
        <v>46</v>
      </c>
      <c r="C88" s="49"/>
      <c r="D88" s="49"/>
      <c r="E88" s="49"/>
    </row>
    <row r="89" spans="2:5" ht="27" customHeight="1">
      <c r="B89" s="49"/>
      <c r="C89" s="49"/>
      <c r="D89" s="49"/>
      <c r="E89" s="49"/>
    </row>
    <row r="90" spans="2:5" ht="15.75">
      <c r="B90" s="35"/>
      <c r="C90" s="35"/>
      <c r="D90" s="35"/>
      <c r="E90" s="36"/>
    </row>
    <row r="91" spans="2:5" ht="12.75">
      <c r="B91" s="50" t="s">
        <v>47</v>
      </c>
      <c r="C91" s="50"/>
      <c r="D91" s="50"/>
      <c r="E91" s="50"/>
    </row>
    <row r="92" spans="2:5" ht="37.5" customHeight="1">
      <c r="B92" s="50"/>
      <c r="C92" s="50"/>
      <c r="D92" s="50"/>
      <c r="E92" s="50"/>
    </row>
    <row r="93" spans="2:5" ht="12.75">
      <c r="B93" s="46"/>
      <c r="C93" s="46"/>
      <c r="D93" s="46"/>
      <c r="E93" s="38"/>
    </row>
    <row r="94" spans="2:5" ht="15.75">
      <c r="B94" s="41" t="s">
        <v>48</v>
      </c>
      <c r="C94" s="47" t="s">
        <v>49</v>
      </c>
      <c r="D94" s="47"/>
      <c r="E94" s="47"/>
    </row>
    <row r="95" spans="2:5" ht="15.75">
      <c r="B95" s="42" t="s">
        <v>50</v>
      </c>
      <c r="C95" s="48" t="s">
        <v>51</v>
      </c>
      <c r="D95" s="48"/>
      <c r="E95" s="48"/>
    </row>
    <row r="96" spans="2:5" ht="16.5">
      <c r="B96" s="39"/>
      <c r="C96" s="39"/>
      <c r="D96" s="39"/>
      <c r="E96" s="40"/>
    </row>
    <row r="97" spans="2:5" ht="15.75">
      <c r="B97" s="47" t="s">
        <v>52</v>
      </c>
      <c r="C97" s="47"/>
      <c r="D97" s="47"/>
      <c r="E97" s="47"/>
    </row>
    <row r="98" spans="2:5" ht="15.75">
      <c r="B98" s="48" t="s">
        <v>53</v>
      </c>
      <c r="C98" s="48"/>
      <c r="D98" s="48"/>
      <c r="E98" s="48"/>
    </row>
  </sheetData>
  <sheetProtection/>
  <mergeCells count="21">
    <mergeCell ref="B88:E89"/>
    <mergeCell ref="B91:E92"/>
    <mergeCell ref="C94:E94"/>
    <mergeCell ref="C95:E95"/>
    <mergeCell ref="B97:E97"/>
    <mergeCell ref="B98:E98"/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2"/>
  <rowBreaks count="1" manualBreakCount="1">
    <brk id="67" max="255" man="1"/>
  </rowBreaks>
  <colBreaks count="1" manualBreakCount="1">
    <brk id="1" max="655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97"/>
  <sheetViews>
    <sheetView view="pageBreakPreview" zoomScale="85" zoomScaleSheetLayoutView="85" zoomScalePageLayoutView="0" workbookViewId="0" topLeftCell="A1">
      <pane ySplit="8" topLeftCell="A9" activePane="bottomLeft" state="frozen"/>
      <selection pane="topLeft" activeCell="A1" sqref="A1"/>
      <selection pane="bottomLeft" activeCell="B2" sqref="B2:E2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52" t="s">
        <v>44</v>
      </c>
      <c r="C2" s="53"/>
      <c r="D2" s="53"/>
      <c r="E2" s="54"/>
    </row>
    <row r="3" spans="2:5" ht="12.75">
      <c r="B3" s="55" t="s">
        <v>0</v>
      </c>
      <c r="C3" s="56"/>
      <c r="D3" s="56"/>
      <c r="E3" s="57"/>
    </row>
    <row r="4" spans="2:5" ht="12.75">
      <c r="B4" s="55" t="s">
        <v>63</v>
      </c>
      <c r="C4" s="56"/>
      <c r="D4" s="56"/>
      <c r="E4" s="57"/>
    </row>
    <row r="5" spans="2:5" ht="13.5" thickBot="1">
      <c r="B5" s="58" t="s">
        <v>1</v>
      </c>
      <c r="C5" s="59"/>
      <c r="D5" s="59"/>
      <c r="E5" s="60"/>
    </row>
    <row r="6" spans="2:5" ht="13.5" thickBot="1">
      <c r="B6" s="2"/>
      <c r="C6" s="2"/>
      <c r="D6" s="2"/>
      <c r="E6" s="2"/>
    </row>
    <row r="7" spans="2:5" ht="12.75">
      <c r="B7" s="61" t="s">
        <v>2</v>
      </c>
      <c r="C7" s="3" t="s">
        <v>3</v>
      </c>
      <c r="D7" s="63" t="s">
        <v>5</v>
      </c>
      <c r="E7" s="3" t="s">
        <v>6</v>
      </c>
    </row>
    <row r="8" spans="2:5" ht="13.5" thickBot="1">
      <c r="B8" s="62"/>
      <c r="C8" s="4" t="s">
        <v>4</v>
      </c>
      <c r="D8" s="64"/>
      <c r="E8" s="4" t="s">
        <v>7</v>
      </c>
    </row>
    <row r="9" spans="2:5" ht="12.75">
      <c r="B9" s="7" t="s">
        <v>8</v>
      </c>
      <c r="C9" s="8">
        <f>SUM(C10:C12)</f>
        <v>80088737.78</v>
      </c>
      <c r="D9" s="8">
        <f>SUM(D10:D12)</f>
        <v>68066584.04</v>
      </c>
      <c r="E9" s="8">
        <f>SUM(E10:E12)</f>
        <v>68066584.04</v>
      </c>
    </row>
    <row r="10" spans="2:5" ht="12.75">
      <c r="B10" s="9" t="s">
        <v>9</v>
      </c>
      <c r="C10" s="6">
        <v>47148686.78</v>
      </c>
      <c r="D10" s="6">
        <v>44951846.63</v>
      </c>
      <c r="E10" s="6">
        <v>44951846.63</v>
      </c>
    </row>
    <row r="11" spans="2:5" ht="12.75">
      <c r="B11" s="9" t="s">
        <v>10</v>
      </c>
      <c r="C11" s="6">
        <v>32940051</v>
      </c>
      <c r="D11" s="6">
        <v>35885546.54</v>
      </c>
      <c r="E11" s="6">
        <v>35885546.54</v>
      </c>
    </row>
    <row r="12" spans="2:5" ht="12.75">
      <c r="B12" s="9" t="s">
        <v>11</v>
      </c>
      <c r="C12" s="6">
        <f>C48</f>
        <v>0</v>
      </c>
      <c r="D12" s="6">
        <f>D48</f>
        <v>-12770809.129999999</v>
      </c>
      <c r="E12" s="6">
        <f>E48</f>
        <v>-12770809.129999999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80088737.78</v>
      </c>
      <c r="D14" s="8">
        <f>SUM(D15:D16)</f>
        <v>60492660.230000004</v>
      </c>
      <c r="E14" s="8">
        <f>SUM(E15:E16)</f>
        <v>59934983.230000004</v>
      </c>
    </row>
    <row r="15" spans="2:5" ht="12.75">
      <c r="B15" s="9" t="s">
        <v>12</v>
      </c>
      <c r="C15" s="6">
        <v>47023082.78</v>
      </c>
      <c r="D15" s="6">
        <v>38691055.85</v>
      </c>
      <c r="E15" s="6">
        <v>38691055.85</v>
      </c>
    </row>
    <row r="16" spans="2:5" ht="12.75">
      <c r="B16" s="9" t="s">
        <v>13</v>
      </c>
      <c r="C16" s="6">
        <v>33065655</v>
      </c>
      <c r="D16" s="6">
        <v>21801604.38</v>
      </c>
      <c r="E16" s="6">
        <v>21243927.38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7573923.810000002</v>
      </c>
      <c r="E22" s="7">
        <f>E9-E14+E18</f>
        <v>8131600.810000002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20344732.94</v>
      </c>
      <c r="E24" s="7">
        <f>E22-E12</f>
        <v>20902409.94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20344732.94</v>
      </c>
      <c r="E26" s="8">
        <f>E24-E18</f>
        <v>20902409.94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51"/>
      <c r="C28" s="51"/>
      <c r="D28" s="51"/>
      <c r="E28" s="5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0</v>
      </c>
      <c r="D35" s="8">
        <f>D26-D31</f>
        <v>20344732.94</v>
      </c>
      <c r="E35" s="8">
        <f>E26-E31</f>
        <v>20902409.94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65" t="s">
        <v>20</v>
      </c>
      <c r="C38" s="69" t="s">
        <v>26</v>
      </c>
      <c r="D38" s="67" t="s">
        <v>5</v>
      </c>
      <c r="E38" s="19" t="s">
        <v>6</v>
      </c>
    </row>
    <row r="39" spans="2:5" ht="13.5" thickBot="1">
      <c r="B39" s="66"/>
      <c r="C39" s="70"/>
      <c r="D39" s="6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12770809.129999999</v>
      </c>
      <c r="E44" s="24">
        <f>SUM(E45:E46)</f>
        <v>12770809.129999999</v>
      </c>
    </row>
    <row r="45" spans="2:5" ht="12.75">
      <c r="B45" s="25" t="s">
        <v>31</v>
      </c>
      <c r="C45" s="22">
        <v>0</v>
      </c>
      <c r="D45" s="26">
        <v>7025546.17</v>
      </c>
      <c r="E45" s="26">
        <v>7025546.17</v>
      </c>
    </row>
    <row r="46" spans="2:5" ht="12.75">
      <c r="B46" s="25" t="s">
        <v>32</v>
      </c>
      <c r="C46" s="22">
        <v>0</v>
      </c>
      <c r="D46" s="26">
        <v>5745262.96</v>
      </c>
      <c r="E46" s="26">
        <v>5745262.96</v>
      </c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-12770809.129999999</v>
      </c>
      <c r="E48" s="23">
        <f>E41-E44</f>
        <v>-12770809.129999999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65" t="s">
        <v>20</v>
      </c>
      <c r="C51" s="19" t="s">
        <v>3</v>
      </c>
      <c r="D51" s="67" t="s">
        <v>5</v>
      </c>
      <c r="E51" s="19" t="s">
        <v>6</v>
      </c>
    </row>
    <row r="52" spans="2:5" ht="13.5" thickBot="1">
      <c r="B52" s="66"/>
      <c r="C52" s="20" t="s">
        <v>21</v>
      </c>
      <c r="D52" s="6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47148686.78</v>
      </c>
      <c r="D54" s="26">
        <f>D10</f>
        <v>44951846.63</v>
      </c>
      <c r="E54" s="26">
        <f>E10</f>
        <v>44951846.63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-7025546.17</v>
      </c>
      <c r="E56" s="26">
        <f>E42-E45</f>
        <v>-7025546.17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7025546.17</v>
      </c>
      <c r="E58" s="26">
        <f>E45</f>
        <v>7025546.17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47023082.78</v>
      </c>
      <c r="D60" s="22">
        <f>D15</f>
        <v>38691055.85</v>
      </c>
      <c r="E60" s="22">
        <f>E15</f>
        <v>38691055.85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125604</v>
      </c>
      <c r="D64" s="23">
        <f>D54+D56-D60+D62</f>
        <v>-764755.3900000006</v>
      </c>
      <c r="E64" s="23">
        <f>E54+E56-E60+E62</f>
        <v>-764755.3900000006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125604</v>
      </c>
      <c r="D66" s="23">
        <f>D64-D56</f>
        <v>6260790.779999999</v>
      </c>
      <c r="E66" s="23">
        <f>E64-E56</f>
        <v>6260790.779999999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65" t="s">
        <v>20</v>
      </c>
      <c r="C69" s="69" t="s">
        <v>26</v>
      </c>
      <c r="D69" s="67" t="s">
        <v>5</v>
      </c>
      <c r="E69" s="19" t="s">
        <v>6</v>
      </c>
    </row>
    <row r="70" spans="2:5" ht="13.5" thickBot="1">
      <c r="B70" s="66"/>
      <c r="C70" s="70"/>
      <c r="D70" s="6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32940051</v>
      </c>
      <c r="D72" s="26">
        <f>D11</f>
        <v>35885546.54</v>
      </c>
      <c r="E72" s="26">
        <f>E11</f>
        <v>35885546.54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-5745262.96</v>
      </c>
      <c r="E74" s="26">
        <f>E75-E76</f>
        <v>-5745262.96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5745262.96</v>
      </c>
      <c r="E76" s="26">
        <f>E46</f>
        <v>5745262.96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33065655</v>
      </c>
      <c r="D78" s="22">
        <f>D16</f>
        <v>21801604.38</v>
      </c>
      <c r="E78" s="22">
        <f>E16</f>
        <v>21243927.38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-125604</v>
      </c>
      <c r="D82" s="23">
        <f>D72+D74-D78+D80</f>
        <v>8338679.199999999</v>
      </c>
      <c r="E82" s="23">
        <f>E72+E74-E78+E80</f>
        <v>8896356.2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-125604</v>
      </c>
      <c r="D84" s="23">
        <f>D82-D74</f>
        <v>14083942.16</v>
      </c>
      <c r="E84" s="23">
        <f>E82-E74</f>
        <v>14641619.16</v>
      </c>
    </row>
    <row r="85" spans="2:5" ht="13.5" thickBot="1">
      <c r="B85" s="27"/>
      <c r="C85" s="28"/>
      <c r="D85" s="27"/>
      <c r="E85" s="27"/>
    </row>
    <row r="87" spans="2:5" ht="12.75">
      <c r="B87" s="49" t="s">
        <v>46</v>
      </c>
      <c r="C87" s="49"/>
      <c r="D87" s="49"/>
      <c r="E87" s="49"/>
    </row>
    <row r="88" spans="2:5" ht="22.5" customHeight="1">
      <c r="B88" s="49"/>
      <c r="C88" s="49"/>
      <c r="D88" s="49"/>
      <c r="E88" s="49"/>
    </row>
    <row r="89" spans="2:5" ht="15.75">
      <c r="B89" s="35"/>
      <c r="C89" s="35"/>
      <c r="D89" s="35"/>
      <c r="E89" s="36"/>
    </row>
    <row r="90" spans="2:5" ht="12.75">
      <c r="B90" s="50" t="s">
        <v>47</v>
      </c>
      <c r="C90" s="50"/>
      <c r="D90" s="50"/>
      <c r="E90" s="50"/>
    </row>
    <row r="91" spans="2:5" ht="37.5" customHeight="1">
      <c r="B91" s="50"/>
      <c r="C91" s="50"/>
      <c r="D91" s="50"/>
      <c r="E91" s="50"/>
    </row>
    <row r="92" spans="2:5" ht="12.75">
      <c r="B92" s="46"/>
      <c r="C92" s="46"/>
      <c r="D92" s="46"/>
      <c r="E92" s="38"/>
    </row>
    <row r="93" spans="2:5" ht="15.75">
      <c r="B93" s="41" t="s">
        <v>48</v>
      </c>
      <c r="C93" s="47" t="s">
        <v>49</v>
      </c>
      <c r="D93" s="47"/>
      <c r="E93" s="47"/>
    </row>
    <row r="94" spans="2:5" ht="15.75">
      <c r="B94" s="42" t="s">
        <v>50</v>
      </c>
      <c r="C94" s="48" t="s">
        <v>51</v>
      </c>
      <c r="D94" s="48"/>
      <c r="E94" s="48"/>
    </row>
    <row r="95" spans="2:5" ht="16.5">
      <c r="B95" s="39"/>
      <c r="C95" s="39"/>
      <c r="D95" s="39"/>
      <c r="E95" s="40"/>
    </row>
    <row r="96" spans="2:5" ht="15.75">
      <c r="B96" s="47" t="s">
        <v>52</v>
      </c>
      <c r="C96" s="47"/>
      <c r="D96" s="47"/>
      <c r="E96" s="47"/>
    </row>
    <row r="97" spans="2:5" ht="15.75">
      <c r="B97" s="48" t="s">
        <v>53</v>
      </c>
      <c r="C97" s="48"/>
      <c r="D97" s="48"/>
      <c r="E97" s="48"/>
    </row>
  </sheetData>
  <sheetProtection/>
  <mergeCells count="21">
    <mergeCell ref="B87:E88"/>
    <mergeCell ref="B90:E91"/>
    <mergeCell ref="C93:E93"/>
    <mergeCell ref="C94:E94"/>
    <mergeCell ref="B96:E96"/>
    <mergeCell ref="B97:E97"/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2"/>
  <rowBreaks count="1" manualBreakCount="1">
    <brk id="67" max="255" man="1"/>
  </rowBreaks>
  <colBreaks count="1" manualBreakCount="1">
    <brk id="1" max="65535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97"/>
  <sheetViews>
    <sheetView view="pageBreakPreview" zoomScale="85" zoomScaleSheetLayoutView="85"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52" t="s">
        <v>44</v>
      </c>
      <c r="C2" s="53"/>
      <c r="D2" s="53"/>
      <c r="E2" s="54"/>
    </row>
    <row r="3" spans="2:5" ht="12.75">
      <c r="B3" s="55" t="s">
        <v>0</v>
      </c>
      <c r="C3" s="56"/>
      <c r="D3" s="56"/>
      <c r="E3" s="57"/>
    </row>
    <row r="4" spans="2:5" ht="12.75">
      <c r="B4" s="55" t="s">
        <v>64</v>
      </c>
      <c r="C4" s="56"/>
      <c r="D4" s="56"/>
      <c r="E4" s="57"/>
    </row>
    <row r="5" spans="2:5" ht="13.5" thickBot="1">
      <c r="B5" s="58" t="s">
        <v>1</v>
      </c>
      <c r="C5" s="59"/>
      <c r="D5" s="59"/>
      <c r="E5" s="60"/>
    </row>
    <row r="6" spans="2:5" ht="13.5" thickBot="1">
      <c r="B6" s="2"/>
      <c r="C6" s="2"/>
      <c r="D6" s="2"/>
      <c r="E6" s="2"/>
    </row>
    <row r="7" spans="2:5" ht="12.75">
      <c r="B7" s="61" t="s">
        <v>2</v>
      </c>
      <c r="C7" s="3" t="s">
        <v>3</v>
      </c>
      <c r="D7" s="63" t="s">
        <v>5</v>
      </c>
      <c r="E7" s="3" t="s">
        <v>6</v>
      </c>
    </row>
    <row r="8" spans="2:5" ht="13.5" thickBot="1">
      <c r="B8" s="62"/>
      <c r="C8" s="4" t="s">
        <v>4</v>
      </c>
      <c r="D8" s="64"/>
      <c r="E8" s="4" t="s">
        <v>7</v>
      </c>
    </row>
    <row r="9" spans="2:5" ht="12.75">
      <c r="B9" s="7" t="s">
        <v>8</v>
      </c>
      <c r="C9" s="8">
        <f>SUM(C10:C12)</f>
        <v>80088737.78</v>
      </c>
      <c r="D9" s="8">
        <f>SUM(D10:D12)</f>
        <v>77797812.14000002</v>
      </c>
      <c r="E9" s="8">
        <f>SUM(E10:E12)</f>
        <v>77797812.14000002</v>
      </c>
    </row>
    <row r="10" spans="2:5" ht="12.75">
      <c r="B10" s="9" t="s">
        <v>9</v>
      </c>
      <c r="C10" s="6">
        <v>47148686.78</v>
      </c>
      <c r="D10" s="6">
        <v>52608637.24</v>
      </c>
      <c r="E10" s="6">
        <v>52608637.24</v>
      </c>
    </row>
    <row r="11" spans="2:5" ht="12.75">
      <c r="B11" s="9" t="s">
        <v>10</v>
      </c>
      <c r="C11" s="6">
        <v>32940051</v>
      </c>
      <c r="D11" s="6">
        <v>37961196.84</v>
      </c>
      <c r="E11" s="6">
        <v>37961196.84</v>
      </c>
    </row>
    <row r="12" spans="2:5" ht="12.75">
      <c r="B12" s="9" t="s">
        <v>11</v>
      </c>
      <c r="C12" s="6">
        <f>C48</f>
        <v>0</v>
      </c>
      <c r="D12" s="6">
        <f>D48</f>
        <v>-12772021.940000001</v>
      </c>
      <c r="E12" s="6">
        <f>E48</f>
        <v>-12772021.940000001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80088737.78</v>
      </c>
      <c r="D14" s="8">
        <f>SUM(D15:D16)</f>
        <v>82982617.94</v>
      </c>
      <c r="E14" s="8">
        <f>SUM(E15:E16)</f>
        <v>82982617.94</v>
      </c>
    </row>
    <row r="15" spans="2:5" ht="12.75">
      <c r="B15" s="9" t="s">
        <v>12</v>
      </c>
      <c r="C15" s="6">
        <v>47023082.78</v>
      </c>
      <c r="D15" s="6">
        <v>52528005.07</v>
      </c>
      <c r="E15" s="6">
        <v>52528005.07</v>
      </c>
    </row>
    <row r="16" spans="2:5" ht="12.75">
      <c r="B16" s="9" t="s">
        <v>13</v>
      </c>
      <c r="C16" s="6">
        <v>33065655</v>
      </c>
      <c r="D16" s="6">
        <v>30454612.87</v>
      </c>
      <c r="E16" s="6">
        <v>30454612.87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-5184805.799999982</v>
      </c>
      <c r="E22" s="7">
        <f>E9-E14+E18</f>
        <v>-5184805.799999982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7587216.140000019</v>
      </c>
      <c r="E24" s="7">
        <f>E22-E12</f>
        <v>7587216.140000019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7587216.140000019</v>
      </c>
      <c r="E26" s="8">
        <f>E24-E18</f>
        <v>7587216.140000019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51"/>
      <c r="C28" s="51"/>
      <c r="D28" s="51"/>
      <c r="E28" s="5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0</v>
      </c>
      <c r="D35" s="8">
        <f>D26-D31</f>
        <v>7587216.140000019</v>
      </c>
      <c r="E35" s="8">
        <f>E26-E31</f>
        <v>7587216.140000019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65" t="s">
        <v>20</v>
      </c>
      <c r="C38" s="69" t="s">
        <v>26</v>
      </c>
      <c r="D38" s="67" t="s">
        <v>5</v>
      </c>
      <c r="E38" s="19" t="s">
        <v>6</v>
      </c>
    </row>
    <row r="39" spans="2:5" ht="13.5" thickBot="1">
      <c r="B39" s="66"/>
      <c r="C39" s="70"/>
      <c r="D39" s="6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12772021.940000001</v>
      </c>
      <c r="E44" s="24">
        <f>SUM(E45:E46)</f>
        <v>12772021.940000001</v>
      </c>
    </row>
    <row r="45" spans="2:5" ht="12.75">
      <c r="B45" s="25" t="s">
        <v>31</v>
      </c>
      <c r="C45" s="22">
        <v>0</v>
      </c>
      <c r="D45" s="26">
        <v>7026758.98</v>
      </c>
      <c r="E45" s="26">
        <v>7026758.98</v>
      </c>
    </row>
    <row r="46" spans="2:5" ht="12.75">
      <c r="B46" s="25" t="s">
        <v>32</v>
      </c>
      <c r="C46" s="22">
        <v>0</v>
      </c>
      <c r="D46" s="26">
        <v>5745262.96</v>
      </c>
      <c r="E46" s="26">
        <v>5745262.96</v>
      </c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-12772021.940000001</v>
      </c>
      <c r="E48" s="23">
        <f>E41-E44</f>
        <v>-12772021.940000001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65" t="s">
        <v>20</v>
      </c>
      <c r="C51" s="19" t="s">
        <v>3</v>
      </c>
      <c r="D51" s="67" t="s">
        <v>5</v>
      </c>
      <c r="E51" s="19" t="s">
        <v>6</v>
      </c>
    </row>
    <row r="52" spans="2:5" ht="13.5" thickBot="1">
      <c r="B52" s="66"/>
      <c r="C52" s="20" t="s">
        <v>21</v>
      </c>
      <c r="D52" s="6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47148686.78</v>
      </c>
      <c r="D54" s="26">
        <f>D10</f>
        <v>52608637.24</v>
      </c>
      <c r="E54" s="26">
        <f>E10</f>
        <v>52608637.24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-7026758.98</v>
      </c>
      <c r="E56" s="26">
        <f>E42-E45</f>
        <v>-7026758.98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7026758.98</v>
      </c>
      <c r="E58" s="26">
        <f>E45</f>
        <v>7026758.98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47023082.78</v>
      </c>
      <c r="D60" s="22">
        <f>D15</f>
        <v>52528005.07</v>
      </c>
      <c r="E60" s="22">
        <f>E15</f>
        <v>52528005.07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125604</v>
      </c>
      <c r="D64" s="23">
        <f>D54+D56-D60+D62</f>
        <v>-6946126.809999995</v>
      </c>
      <c r="E64" s="23">
        <f>E54+E56-E60+E62</f>
        <v>-6946126.809999995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125604</v>
      </c>
      <c r="D66" s="23">
        <f>D64-D56</f>
        <v>80632.17000000551</v>
      </c>
      <c r="E66" s="23">
        <f>E64-E56</f>
        <v>80632.17000000551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65" t="s">
        <v>20</v>
      </c>
      <c r="C69" s="69" t="s">
        <v>26</v>
      </c>
      <c r="D69" s="67" t="s">
        <v>5</v>
      </c>
      <c r="E69" s="19" t="s">
        <v>6</v>
      </c>
    </row>
    <row r="70" spans="2:5" ht="13.5" thickBot="1">
      <c r="B70" s="66"/>
      <c r="C70" s="70"/>
      <c r="D70" s="6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32940051</v>
      </c>
      <c r="D72" s="26">
        <f>D11</f>
        <v>37961196.84</v>
      </c>
      <c r="E72" s="26">
        <f>E11</f>
        <v>37961196.84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-5745262.96</v>
      </c>
      <c r="E74" s="26">
        <f>E75-E76</f>
        <v>-5745262.96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5745262.96</v>
      </c>
      <c r="E76" s="26">
        <f>E46</f>
        <v>5745262.96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33065655</v>
      </c>
      <c r="D78" s="22">
        <f>D16</f>
        <v>30454612.87</v>
      </c>
      <c r="E78" s="22">
        <f>E16</f>
        <v>30454612.87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-125604</v>
      </c>
      <c r="D82" s="23">
        <f>D72+D74-D78+D80</f>
        <v>1761321.0100000016</v>
      </c>
      <c r="E82" s="23">
        <f>E72+E74-E78+E80</f>
        <v>1761321.0100000016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-125604</v>
      </c>
      <c r="D84" s="23">
        <f>D82-D74</f>
        <v>7506583.970000002</v>
      </c>
      <c r="E84" s="23">
        <f>E82-E74</f>
        <v>7506583.970000002</v>
      </c>
    </row>
    <row r="85" spans="2:5" ht="13.5" thickBot="1">
      <c r="B85" s="27"/>
      <c r="C85" s="28"/>
      <c r="D85" s="27"/>
      <c r="E85" s="27"/>
    </row>
    <row r="87" spans="2:5" ht="12.75">
      <c r="B87" s="49" t="s">
        <v>46</v>
      </c>
      <c r="C87" s="49"/>
      <c r="D87" s="49"/>
      <c r="E87" s="49"/>
    </row>
    <row r="88" spans="2:5" ht="26.25" customHeight="1">
      <c r="B88" s="49"/>
      <c r="C88" s="49"/>
      <c r="D88" s="49"/>
      <c r="E88" s="49"/>
    </row>
    <row r="89" spans="2:5" ht="15.75">
      <c r="B89" s="35"/>
      <c r="C89" s="35"/>
      <c r="D89" s="35"/>
      <c r="E89" s="36"/>
    </row>
    <row r="90" spans="2:5" ht="12.75">
      <c r="B90" s="50" t="s">
        <v>47</v>
      </c>
      <c r="C90" s="50"/>
      <c r="D90" s="50"/>
      <c r="E90" s="50"/>
    </row>
    <row r="91" spans="2:5" ht="40.5" customHeight="1">
      <c r="B91" s="50"/>
      <c r="C91" s="50"/>
      <c r="D91" s="50"/>
      <c r="E91" s="50"/>
    </row>
    <row r="92" spans="2:5" ht="12.75">
      <c r="B92" s="46"/>
      <c r="C92" s="46"/>
      <c r="D92" s="46"/>
      <c r="E92" s="38"/>
    </row>
    <row r="93" spans="2:5" ht="15.75">
      <c r="B93" s="41" t="s">
        <v>48</v>
      </c>
      <c r="C93" s="47" t="s">
        <v>49</v>
      </c>
      <c r="D93" s="47"/>
      <c r="E93" s="47"/>
    </row>
    <row r="94" spans="2:5" ht="15.75">
      <c r="B94" s="42" t="s">
        <v>50</v>
      </c>
      <c r="C94" s="48" t="s">
        <v>51</v>
      </c>
      <c r="D94" s="48"/>
      <c r="E94" s="48"/>
    </row>
    <row r="95" spans="2:5" ht="16.5">
      <c r="B95" s="39"/>
      <c r="C95" s="39"/>
      <c r="D95" s="39"/>
      <c r="E95" s="40"/>
    </row>
    <row r="96" spans="2:5" ht="15.75">
      <c r="B96" s="47" t="s">
        <v>52</v>
      </c>
      <c r="C96" s="47"/>
      <c r="D96" s="47"/>
      <c r="E96" s="47"/>
    </row>
    <row r="97" spans="2:5" ht="15.75">
      <c r="B97" s="48" t="s">
        <v>53</v>
      </c>
      <c r="C97" s="48"/>
      <c r="D97" s="48"/>
      <c r="E97" s="48"/>
    </row>
  </sheetData>
  <sheetProtection/>
  <mergeCells count="21">
    <mergeCell ref="B87:E88"/>
    <mergeCell ref="B90:E91"/>
    <mergeCell ref="C93:E93"/>
    <mergeCell ref="C94:E94"/>
    <mergeCell ref="B96:E96"/>
    <mergeCell ref="B97:E97"/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2"/>
  <rowBreaks count="1" manualBreakCount="1">
    <brk id="67" max="255" man="1"/>
  </rowBreaks>
  <colBreaks count="1" manualBreakCount="1">
    <brk id="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97"/>
  <sheetViews>
    <sheetView view="pageBreakPreview" zoomScale="85" zoomScaleSheetLayoutView="85" zoomScalePageLayoutView="0" workbookViewId="0" topLeftCell="A1">
      <pane ySplit="8" topLeftCell="A9" activePane="bottomLeft" state="frozen"/>
      <selection pane="topLeft" activeCell="B87" sqref="B87:E97"/>
      <selection pane="bottomLeft" activeCell="B87" sqref="B87:E97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52" t="s">
        <v>44</v>
      </c>
      <c r="C2" s="53"/>
      <c r="D2" s="53"/>
      <c r="E2" s="54"/>
    </row>
    <row r="3" spans="2:5" ht="12.75">
      <c r="B3" s="55" t="s">
        <v>0</v>
      </c>
      <c r="C3" s="56"/>
      <c r="D3" s="56"/>
      <c r="E3" s="57"/>
    </row>
    <row r="4" spans="2:5" ht="12.75">
      <c r="B4" s="55" t="s">
        <v>54</v>
      </c>
      <c r="C4" s="56"/>
      <c r="D4" s="56"/>
      <c r="E4" s="57"/>
    </row>
    <row r="5" spans="2:5" ht="13.5" thickBot="1">
      <c r="B5" s="58" t="s">
        <v>1</v>
      </c>
      <c r="C5" s="59"/>
      <c r="D5" s="59"/>
      <c r="E5" s="60"/>
    </row>
    <row r="6" spans="2:5" ht="13.5" thickBot="1">
      <c r="B6" s="2"/>
      <c r="C6" s="2"/>
      <c r="D6" s="2"/>
      <c r="E6" s="2"/>
    </row>
    <row r="7" spans="2:5" ht="12.75">
      <c r="B7" s="61" t="s">
        <v>2</v>
      </c>
      <c r="C7" s="3" t="s">
        <v>3</v>
      </c>
      <c r="D7" s="63" t="s">
        <v>5</v>
      </c>
      <c r="E7" s="3" t="s">
        <v>6</v>
      </c>
    </row>
    <row r="8" spans="2:5" ht="13.5" thickBot="1">
      <c r="B8" s="62"/>
      <c r="C8" s="4" t="s">
        <v>4</v>
      </c>
      <c r="D8" s="64"/>
      <c r="E8" s="4" t="s">
        <v>7</v>
      </c>
    </row>
    <row r="9" spans="2:5" ht="12.75">
      <c r="B9" s="7" t="s">
        <v>8</v>
      </c>
      <c r="C9" s="8">
        <f>SUM(C10:C12)</f>
        <v>9600734.78</v>
      </c>
      <c r="D9" s="8">
        <f>SUM(D10:D12)</f>
        <v>-5157113.43</v>
      </c>
      <c r="E9" s="8">
        <f>SUM(E10:E12)</f>
        <v>-5157113.43</v>
      </c>
    </row>
    <row r="10" spans="2:5" ht="12.75">
      <c r="B10" s="9" t="s">
        <v>9</v>
      </c>
      <c r="C10" s="6">
        <v>9600734.78</v>
      </c>
      <c r="D10" s="6">
        <v>2967189.72</v>
      </c>
      <c r="E10" s="6">
        <v>2967189.72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-8124303.15</v>
      </c>
      <c r="E12" s="6">
        <f>E48</f>
        <v>-8124303.15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80088737.78</v>
      </c>
      <c r="D14" s="8">
        <f>SUM(D15:D16)</f>
        <v>7989649.210000001</v>
      </c>
      <c r="E14" s="8">
        <f>SUM(E15:E16)</f>
        <v>6057436.1</v>
      </c>
    </row>
    <row r="15" spans="2:5" ht="12.75">
      <c r="B15" s="9" t="s">
        <v>12</v>
      </c>
      <c r="C15" s="6">
        <v>47023082.78</v>
      </c>
      <c r="D15" s="6">
        <v>5423734.07</v>
      </c>
      <c r="E15" s="6">
        <v>4035888.96</v>
      </c>
    </row>
    <row r="16" spans="2:5" ht="12.75">
      <c r="B16" s="9" t="s">
        <v>13</v>
      </c>
      <c r="C16" s="6">
        <v>33065655</v>
      </c>
      <c r="D16" s="6">
        <v>2565915.14</v>
      </c>
      <c r="E16" s="6">
        <v>2021547.14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-70488003</v>
      </c>
      <c r="D22" s="7">
        <f>D9-D14+D18</f>
        <v>-13146762.64</v>
      </c>
      <c r="E22" s="7">
        <f>E9-E14+E18</f>
        <v>-11214549.53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-70488003</v>
      </c>
      <c r="D24" s="7">
        <f>D22-D12</f>
        <v>-5022459.49</v>
      </c>
      <c r="E24" s="7">
        <f>E22-E12</f>
        <v>-3090246.379999999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-70488003</v>
      </c>
      <c r="D26" s="8">
        <f>D24-D18</f>
        <v>-5022459.49</v>
      </c>
      <c r="E26" s="8">
        <f>E24-E18</f>
        <v>-3090246.379999999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51"/>
      <c r="C28" s="51"/>
      <c r="D28" s="51"/>
      <c r="E28" s="5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-70488003</v>
      </c>
      <c r="D35" s="8">
        <f>D26-D31</f>
        <v>-5022459.49</v>
      </c>
      <c r="E35" s="8">
        <f>E26-E31</f>
        <v>-3090246.379999999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65" t="s">
        <v>20</v>
      </c>
      <c r="C38" s="69" t="s">
        <v>26</v>
      </c>
      <c r="D38" s="67" t="s">
        <v>5</v>
      </c>
      <c r="E38" s="19" t="s">
        <v>6</v>
      </c>
    </row>
    <row r="39" spans="2:5" ht="13.5" thickBot="1">
      <c r="B39" s="66"/>
      <c r="C39" s="70"/>
      <c r="D39" s="6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8124303.15</v>
      </c>
      <c r="E44" s="24">
        <f>SUM(E45:E46)</f>
        <v>8124303.15</v>
      </c>
    </row>
    <row r="45" spans="2:5" ht="12.75">
      <c r="B45" s="25" t="s">
        <v>31</v>
      </c>
      <c r="C45" s="22">
        <v>0</v>
      </c>
      <c r="D45" s="26">
        <v>4574336.12</v>
      </c>
      <c r="E45" s="26">
        <v>4574336.12</v>
      </c>
    </row>
    <row r="46" spans="2:5" ht="12.75">
      <c r="B46" s="25" t="s">
        <v>32</v>
      </c>
      <c r="C46" s="22">
        <v>0</v>
      </c>
      <c r="D46" s="26">
        <v>3549967.03</v>
      </c>
      <c r="E46" s="26">
        <v>3549967.03</v>
      </c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-8124303.15</v>
      </c>
      <c r="E48" s="23">
        <f>E41-E44</f>
        <v>-8124303.15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65" t="s">
        <v>20</v>
      </c>
      <c r="C51" s="19" t="s">
        <v>3</v>
      </c>
      <c r="D51" s="67" t="s">
        <v>5</v>
      </c>
      <c r="E51" s="19" t="s">
        <v>6</v>
      </c>
    </row>
    <row r="52" spans="2:5" ht="13.5" thickBot="1">
      <c r="B52" s="66"/>
      <c r="C52" s="20" t="s">
        <v>21</v>
      </c>
      <c r="D52" s="6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9600734.78</v>
      </c>
      <c r="D54" s="26">
        <f>D10</f>
        <v>2967189.72</v>
      </c>
      <c r="E54" s="26">
        <f>E10</f>
        <v>2967189.72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-4574336.12</v>
      </c>
      <c r="E56" s="26">
        <f>E42-E45</f>
        <v>-4574336.12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4574336.12</v>
      </c>
      <c r="E58" s="26">
        <f>E45</f>
        <v>4574336.12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47023082.78</v>
      </c>
      <c r="D60" s="22">
        <f>D15</f>
        <v>5423734.07</v>
      </c>
      <c r="E60" s="22">
        <f>E15</f>
        <v>4035888.96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-37422348</v>
      </c>
      <c r="D64" s="23">
        <f>D54+D56-D60+D62</f>
        <v>-7030880.470000001</v>
      </c>
      <c r="E64" s="23">
        <f>E54+E56-E60+E62</f>
        <v>-5643035.359999999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-37422348</v>
      </c>
      <c r="D66" s="23">
        <f>D64-D56</f>
        <v>-2456544.3500000006</v>
      </c>
      <c r="E66" s="23">
        <f>E64-E56</f>
        <v>-1068699.2399999993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65" t="s">
        <v>20</v>
      </c>
      <c r="C69" s="69" t="s">
        <v>26</v>
      </c>
      <c r="D69" s="67" t="s">
        <v>5</v>
      </c>
      <c r="E69" s="19" t="s">
        <v>6</v>
      </c>
    </row>
    <row r="70" spans="2:5" ht="13.5" thickBot="1">
      <c r="B70" s="66"/>
      <c r="C70" s="70"/>
      <c r="D70" s="6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-3549967.03</v>
      </c>
      <c r="E74" s="26">
        <f>E75-E76</f>
        <v>-3549967.03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3549967.03</v>
      </c>
      <c r="E76" s="26">
        <f>E46</f>
        <v>3549967.03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33065655</v>
      </c>
      <c r="D78" s="22">
        <f>D16</f>
        <v>2565915.14</v>
      </c>
      <c r="E78" s="22">
        <f>E16</f>
        <v>2021547.14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-33065655</v>
      </c>
      <c r="D82" s="23">
        <f>D72+D74-D78+D80</f>
        <v>-6115882.17</v>
      </c>
      <c r="E82" s="23">
        <f>E72+E74-E78+E80</f>
        <v>-5571514.17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-33065655</v>
      </c>
      <c r="D84" s="23">
        <f>D82-D74</f>
        <v>-2565915.14</v>
      </c>
      <c r="E84" s="23">
        <f>E82-E74</f>
        <v>-2021547.1400000001</v>
      </c>
    </row>
    <row r="85" spans="2:5" ht="13.5" thickBot="1">
      <c r="B85" s="27"/>
      <c r="C85" s="28"/>
      <c r="D85" s="27"/>
      <c r="E85" s="27"/>
    </row>
    <row r="87" spans="2:5" ht="12.75">
      <c r="B87" s="49" t="s">
        <v>46</v>
      </c>
      <c r="C87" s="49"/>
      <c r="D87" s="49"/>
      <c r="E87" s="49"/>
    </row>
    <row r="88" spans="2:5" ht="18.75" customHeight="1">
      <c r="B88" s="49"/>
      <c r="C88" s="49"/>
      <c r="D88" s="49"/>
      <c r="E88" s="49"/>
    </row>
    <row r="89" spans="2:5" ht="15.75">
      <c r="B89" s="35"/>
      <c r="C89" s="35"/>
      <c r="D89" s="35"/>
      <c r="E89" s="36"/>
    </row>
    <row r="90" spans="2:5" ht="12.75">
      <c r="B90" s="50" t="s">
        <v>47</v>
      </c>
      <c r="C90" s="50"/>
      <c r="D90" s="50"/>
      <c r="E90" s="50"/>
    </row>
    <row r="91" spans="2:5" ht="43.5" customHeight="1">
      <c r="B91" s="50"/>
      <c r="C91" s="50"/>
      <c r="D91" s="50"/>
      <c r="E91" s="50"/>
    </row>
    <row r="92" spans="2:5" ht="12.75">
      <c r="B92" s="37"/>
      <c r="C92" s="37"/>
      <c r="D92" s="37"/>
      <c r="E92" s="38"/>
    </row>
    <row r="93" spans="2:5" ht="15.75">
      <c r="B93" s="41" t="s">
        <v>48</v>
      </c>
      <c r="C93" s="47" t="s">
        <v>49</v>
      </c>
      <c r="D93" s="47"/>
      <c r="E93" s="47"/>
    </row>
    <row r="94" spans="2:5" ht="15.75">
      <c r="B94" s="42" t="s">
        <v>50</v>
      </c>
      <c r="C94" s="48" t="s">
        <v>51</v>
      </c>
      <c r="D94" s="48"/>
      <c r="E94" s="48"/>
    </row>
    <row r="95" spans="2:5" ht="16.5">
      <c r="B95" s="39"/>
      <c r="C95" s="39"/>
      <c r="D95" s="39"/>
      <c r="E95" s="40"/>
    </row>
    <row r="96" spans="2:5" ht="15.75">
      <c r="B96" s="47" t="s">
        <v>52</v>
      </c>
      <c r="C96" s="47"/>
      <c r="D96" s="47"/>
      <c r="E96" s="47"/>
    </row>
    <row r="97" spans="2:5" ht="15.75">
      <c r="B97" s="48" t="s">
        <v>53</v>
      </c>
      <c r="C97" s="48"/>
      <c r="D97" s="48"/>
      <c r="E97" s="48"/>
    </row>
  </sheetData>
  <sheetProtection/>
  <mergeCells count="21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  <mergeCell ref="B87:E88"/>
    <mergeCell ref="B90:E91"/>
    <mergeCell ref="C93:E93"/>
    <mergeCell ref="C94:E94"/>
    <mergeCell ref="B96:E96"/>
    <mergeCell ref="B97:E97"/>
  </mergeCells>
  <printOptions/>
  <pageMargins left="0.7" right="0.7" top="0.75" bottom="0.75" header="0.3" footer="0.3"/>
  <pageSetup fitToHeight="0" fitToWidth="1" horizontalDpi="600" verticalDpi="600" orientation="portrait" scale="68" r:id="rId2"/>
  <rowBreaks count="1" manualBreakCount="1">
    <brk id="67" max="255" man="1"/>
  </rowBreaks>
  <colBreaks count="1" manualBreakCount="1">
    <brk id="1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97"/>
  <sheetViews>
    <sheetView view="pageBreakPreview" zoomScale="85" zoomScaleSheetLayoutView="85" zoomScalePageLayoutView="0" workbookViewId="0" topLeftCell="A1">
      <pane ySplit="8" topLeftCell="A9" activePane="bottomLeft" state="frozen"/>
      <selection pane="topLeft" activeCell="B87" sqref="B87:E97"/>
      <selection pane="bottomLeft" activeCell="B87" sqref="B87:E97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52" t="s">
        <v>44</v>
      </c>
      <c r="C2" s="53"/>
      <c r="D2" s="53"/>
      <c r="E2" s="54"/>
    </row>
    <row r="3" spans="2:5" ht="12.75">
      <c r="B3" s="55" t="s">
        <v>0</v>
      </c>
      <c r="C3" s="56"/>
      <c r="D3" s="56"/>
      <c r="E3" s="57"/>
    </row>
    <row r="4" spans="2:5" ht="12.75">
      <c r="B4" s="55" t="s">
        <v>55</v>
      </c>
      <c r="C4" s="56"/>
      <c r="D4" s="56"/>
      <c r="E4" s="57"/>
    </row>
    <row r="5" spans="2:5" ht="13.5" thickBot="1">
      <c r="B5" s="58" t="s">
        <v>1</v>
      </c>
      <c r="C5" s="59"/>
      <c r="D5" s="59"/>
      <c r="E5" s="60"/>
    </row>
    <row r="6" spans="2:5" ht="13.5" thickBot="1">
      <c r="B6" s="2"/>
      <c r="C6" s="2"/>
      <c r="D6" s="2"/>
      <c r="E6" s="2"/>
    </row>
    <row r="7" spans="2:5" ht="12.75">
      <c r="B7" s="61" t="s">
        <v>2</v>
      </c>
      <c r="C7" s="3" t="s">
        <v>3</v>
      </c>
      <c r="D7" s="63" t="s">
        <v>5</v>
      </c>
      <c r="E7" s="3" t="s">
        <v>6</v>
      </c>
    </row>
    <row r="8" spans="2:5" ht="13.5" thickBot="1">
      <c r="B8" s="62"/>
      <c r="C8" s="4" t="s">
        <v>4</v>
      </c>
      <c r="D8" s="64"/>
      <c r="E8" s="4" t="s">
        <v>7</v>
      </c>
    </row>
    <row r="9" spans="2:5" ht="12.75">
      <c r="B9" s="7" t="s">
        <v>8</v>
      </c>
      <c r="C9" s="8">
        <f>SUM(C10:C12)</f>
        <v>9600734.78</v>
      </c>
      <c r="D9" s="8">
        <f>SUM(D10:D12)</f>
        <v>-8618906.409999998</v>
      </c>
      <c r="E9" s="8">
        <f>SUM(E10:E12)</f>
        <v>-8618906.409999998</v>
      </c>
    </row>
    <row r="10" spans="2:5" ht="12.75">
      <c r="B10" s="9" t="s">
        <v>9</v>
      </c>
      <c r="C10" s="6">
        <v>9600734.78</v>
      </c>
      <c r="D10" s="6">
        <v>3749518.9</v>
      </c>
      <c r="E10" s="6">
        <v>3749518.9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-12368425.309999999</v>
      </c>
      <c r="E12" s="6">
        <f>E48</f>
        <v>-12368425.309999999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80088737.78</v>
      </c>
      <c r="D14" s="8">
        <f>SUM(D15:D16)</f>
        <v>9877141.129999999</v>
      </c>
      <c r="E14" s="8">
        <f>SUM(E15:E16)</f>
        <v>9871142.129999999</v>
      </c>
    </row>
    <row r="15" spans="2:5" ht="12.75">
      <c r="B15" s="9" t="s">
        <v>12</v>
      </c>
      <c r="C15" s="6">
        <v>47023082.78</v>
      </c>
      <c r="D15" s="6">
        <v>6113180.76</v>
      </c>
      <c r="E15" s="6">
        <v>6107181.76</v>
      </c>
    </row>
    <row r="16" spans="2:5" ht="12.75">
      <c r="B16" s="9" t="s">
        <v>13</v>
      </c>
      <c r="C16" s="6">
        <v>33065655</v>
      </c>
      <c r="D16" s="6">
        <v>3763960.37</v>
      </c>
      <c r="E16" s="6">
        <v>3763960.37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-70488003</v>
      </c>
      <c r="D22" s="7">
        <f>D9-D14+D18</f>
        <v>-18496047.54</v>
      </c>
      <c r="E22" s="7">
        <f>E9-E14+E18</f>
        <v>-18490048.54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-70488003</v>
      </c>
      <c r="D24" s="7">
        <f>D22-D12</f>
        <v>-6127622.23</v>
      </c>
      <c r="E24" s="7">
        <f>E22-E12</f>
        <v>-6121623.23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-70488003</v>
      </c>
      <c r="D26" s="8">
        <f>D24-D18</f>
        <v>-6127622.23</v>
      </c>
      <c r="E26" s="8">
        <f>E24-E18</f>
        <v>-6121623.23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51"/>
      <c r="C28" s="51"/>
      <c r="D28" s="51"/>
      <c r="E28" s="5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-70488003</v>
      </c>
      <c r="D35" s="8">
        <f>D26-D31</f>
        <v>-6127622.23</v>
      </c>
      <c r="E35" s="8">
        <f>E26-E31</f>
        <v>-6121623.23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65" t="s">
        <v>20</v>
      </c>
      <c r="C38" s="69" t="s">
        <v>26</v>
      </c>
      <c r="D38" s="67" t="s">
        <v>5</v>
      </c>
      <c r="E38" s="19" t="s">
        <v>6</v>
      </c>
    </row>
    <row r="39" spans="2:5" ht="13.5" thickBot="1">
      <c r="B39" s="66"/>
      <c r="C39" s="70"/>
      <c r="D39" s="6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12368425.309999999</v>
      </c>
      <c r="E44" s="24">
        <f>SUM(E45:E46)</f>
        <v>12368425.309999999</v>
      </c>
    </row>
    <row r="45" spans="2:5" ht="12.75">
      <c r="B45" s="25" t="s">
        <v>31</v>
      </c>
      <c r="C45" s="22">
        <v>0</v>
      </c>
      <c r="D45" s="26">
        <v>6623162.35</v>
      </c>
      <c r="E45" s="26">
        <v>6623162.35</v>
      </c>
    </row>
    <row r="46" spans="2:5" ht="12.75">
      <c r="B46" s="25" t="s">
        <v>32</v>
      </c>
      <c r="C46" s="22">
        <v>0</v>
      </c>
      <c r="D46" s="26">
        <v>5745262.96</v>
      </c>
      <c r="E46" s="26">
        <v>5745262.96</v>
      </c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-12368425.309999999</v>
      </c>
      <c r="E48" s="23">
        <f>E41-E44</f>
        <v>-12368425.309999999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65" t="s">
        <v>20</v>
      </c>
      <c r="C51" s="19" t="s">
        <v>3</v>
      </c>
      <c r="D51" s="67" t="s">
        <v>5</v>
      </c>
      <c r="E51" s="19" t="s">
        <v>6</v>
      </c>
    </row>
    <row r="52" spans="2:5" ht="13.5" thickBot="1">
      <c r="B52" s="66"/>
      <c r="C52" s="20" t="s">
        <v>21</v>
      </c>
      <c r="D52" s="6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9600734.78</v>
      </c>
      <c r="D54" s="26">
        <f>D10</f>
        <v>3749518.9</v>
      </c>
      <c r="E54" s="26">
        <f>E10</f>
        <v>3749518.9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-6623162.35</v>
      </c>
      <c r="E56" s="26">
        <f>E42-E45</f>
        <v>-6623162.35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6623162.35</v>
      </c>
      <c r="E58" s="26">
        <f>E45</f>
        <v>6623162.35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47023082.78</v>
      </c>
      <c r="D60" s="22">
        <f>D15</f>
        <v>6113180.76</v>
      </c>
      <c r="E60" s="22">
        <f>E15</f>
        <v>6107181.76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-37422348</v>
      </c>
      <c r="D64" s="23">
        <f>D54+D56-D60+D62</f>
        <v>-8986824.209999999</v>
      </c>
      <c r="E64" s="23">
        <f>E54+E56-E60+E62</f>
        <v>-8980825.209999999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-37422348</v>
      </c>
      <c r="D66" s="23">
        <f>D64-D56</f>
        <v>-2363661.8599999994</v>
      </c>
      <c r="E66" s="23">
        <f>E64-E56</f>
        <v>-2357662.8599999994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65" t="s">
        <v>20</v>
      </c>
      <c r="C69" s="69" t="s">
        <v>26</v>
      </c>
      <c r="D69" s="67" t="s">
        <v>5</v>
      </c>
      <c r="E69" s="19" t="s">
        <v>6</v>
      </c>
    </row>
    <row r="70" spans="2:5" ht="13.5" thickBot="1">
      <c r="B70" s="66"/>
      <c r="C70" s="70"/>
      <c r="D70" s="6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-5745262.96</v>
      </c>
      <c r="E74" s="26">
        <f>E75-E76</f>
        <v>-5745262.96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5745262.96</v>
      </c>
      <c r="E76" s="26">
        <f>E46</f>
        <v>5745262.96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33065655</v>
      </c>
      <c r="D78" s="22">
        <f>D16</f>
        <v>3763960.37</v>
      </c>
      <c r="E78" s="22">
        <f>E16</f>
        <v>3763960.37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-33065655</v>
      </c>
      <c r="D82" s="23">
        <f>D72+D74-D78+D80</f>
        <v>-9509223.33</v>
      </c>
      <c r="E82" s="23">
        <f>E72+E74-E78+E80</f>
        <v>-9509223.33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-33065655</v>
      </c>
      <c r="D84" s="23">
        <f>D82-D74</f>
        <v>-3763960.37</v>
      </c>
      <c r="E84" s="23">
        <f>E82-E74</f>
        <v>-3763960.37</v>
      </c>
    </row>
    <row r="85" spans="2:5" ht="13.5" thickBot="1">
      <c r="B85" s="27"/>
      <c r="C85" s="28"/>
      <c r="D85" s="27"/>
      <c r="E85" s="27"/>
    </row>
    <row r="87" spans="2:5" ht="12.75">
      <c r="B87" s="49" t="s">
        <v>46</v>
      </c>
      <c r="C87" s="49"/>
      <c r="D87" s="49"/>
      <c r="E87" s="49"/>
    </row>
    <row r="88" spans="2:5" ht="25.5" customHeight="1">
      <c r="B88" s="49"/>
      <c r="C88" s="49"/>
      <c r="D88" s="49"/>
      <c r="E88" s="49"/>
    </row>
    <row r="89" spans="2:5" ht="15.75">
      <c r="B89" s="35"/>
      <c r="C89" s="35"/>
      <c r="D89" s="35"/>
      <c r="E89" s="36"/>
    </row>
    <row r="90" spans="2:5" ht="12.75">
      <c r="B90" s="50" t="s">
        <v>47</v>
      </c>
      <c r="C90" s="50"/>
      <c r="D90" s="50"/>
      <c r="E90" s="50"/>
    </row>
    <row r="91" spans="2:5" ht="46.5" customHeight="1">
      <c r="B91" s="50"/>
      <c r="C91" s="50"/>
      <c r="D91" s="50"/>
      <c r="E91" s="50"/>
    </row>
    <row r="92" spans="2:5" ht="12.75">
      <c r="B92" s="37"/>
      <c r="C92" s="37"/>
      <c r="D92" s="37"/>
      <c r="E92" s="38"/>
    </row>
    <row r="93" spans="2:5" ht="15.75">
      <c r="B93" s="41" t="s">
        <v>48</v>
      </c>
      <c r="C93" s="47" t="s">
        <v>49</v>
      </c>
      <c r="D93" s="47"/>
      <c r="E93" s="47"/>
    </row>
    <row r="94" spans="2:5" ht="15.75">
      <c r="B94" s="42" t="s">
        <v>50</v>
      </c>
      <c r="C94" s="48" t="s">
        <v>51</v>
      </c>
      <c r="D94" s="48"/>
      <c r="E94" s="48"/>
    </row>
    <row r="95" spans="2:5" ht="16.5">
      <c r="B95" s="39"/>
      <c r="C95" s="39"/>
      <c r="D95" s="39"/>
      <c r="E95" s="40"/>
    </row>
    <row r="96" spans="2:5" ht="15.75">
      <c r="B96" s="47" t="s">
        <v>52</v>
      </c>
      <c r="C96" s="47"/>
      <c r="D96" s="47"/>
      <c r="E96" s="47"/>
    </row>
    <row r="97" spans="2:5" ht="15.75">
      <c r="B97" s="48" t="s">
        <v>53</v>
      </c>
      <c r="C97" s="48"/>
      <c r="D97" s="48"/>
      <c r="E97" s="48"/>
    </row>
  </sheetData>
  <sheetProtection/>
  <mergeCells count="21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  <mergeCell ref="B87:E88"/>
    <mergeCell ref="B90:E91"/>
    <mergeCell ref="C93:E93"/>
    <mergeCell ref="C94:E94"/>
    <mergeCell ref="B96:E96"/>
    <mergeCell ref="B97:E97"/>
  </mergeCells>
  <printOptions/>
  <pageMargins left="0.7" right="0.7" top="0.75" bottom="0.75" header="0.3" footer="0.3"/>
  <pageSetup fitToHeight="0" fitToWidth="1" horizontalDpi="600" verticalDpi="600" orientation="portrait" scale="68" r:id="rId2"/>
  <rowBreaks count="1" manualBreakCount="1">
    <brk id="67" max="255" man="1"/>
  </rowBreaks>
  <colBreaks count="1" manualBreakCount="1">
    <brk id="1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97"/>
  <sheetViews>
    <sheetView view="pageBreakPreview" zoomScaleSheetLayoutView="100" zoomScalePageLayoutView="0" workbookViewId="0" topLeftCell="A1">
      <pane ySplit="8" topLeftCell="A87" activePane="bottomLeft" state="frozen"/>
      <selection pane="topLeft" activeCell="B96" sqref="B96:E96"/>
      <selection pane="bottomLeft" activeCell="B96" sqref="B96:E96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52" t="s">
        <v>44</v>
      </c>
      <c r="C2" s="53"/>
      <c r="D2" s="53"/>
      <c r="E2" s="54"/>
    </row>
    <row r="3" spans="2:5" ht="12.75">
      <c r="B3" s="55" t="s">
        <v>0</v>
      </c>
      <c r="C3" s="56"/>
      <c r="D3" s="56"/>
      <c r="E3" s="57"/>
    </row>
    <row r="4" spans="2:5" ht="12.75">
      <c r="B4" s="55" t="s">
        <v>56</v>
      </c>
      <c r="C4" s="56"/>
      <c r="D4" s="56"/>
      <c r="E4" s="57"/>
    </row>
    <row r="5" spans="2:5" ht="13.5" thickBot="1">
      <c r="B5" s="58" t="s">
        <v>1</v>
      </c>
      <c r="C5" s="59"/>
      <c r="D5" s="59"/>
      <c r="E5" s="60"/>
    </row>
    <row r="6" spans="2:5" ht="13.5" thickBot="1">
      <c r="B6" s="2"/>
      <c r="C6" s="2"/>
      <c r="D6" s="2"/>
      <c r="E6" s="2"/>
    </row>
    <row r="7" spans="2:5" ht="12.75">
      <c r="B7" s="61" t="s">
        <v>2</v>
      </c>
      <c r="C7" s="3" t="s">
        <v>3</v>
      </c>
      <c r="D7" s="63" t="s">
        <v>5</v>
      </c>
      <c r="E7" s="3" t="s">
        <v>6</v>
      </c>
    </row>
    <row r="8" spans="2:5" ht="13.5" thickBot="1">
      <c r="B8" s="62"/>
      <c r="C8" s="4" t="s">
        <v>4</v>
      </c>
      <c r="D8" s="64"/>
      <c r="E8" s="4" t="s">
        <v>7</v>
      </c>
    </row>
    <row r="9" spans="2:5" ht="12.75">
      <c r="B9" s="7" t="s">
        <v>8</v>
      </c>
      <c r="C9" s="8">
        <f>SUM(C10:C12)</f>
        <v>80088737.78</v>
      </c>
      <c r="D9" s="8">
        <f>SUM(D10:D12)</f>
        <v>18509220.03</v>
      </c>
      <c r="E9" s="8">
        <f>SUM(E10:E12)</f>
        <v>18509220.03</v>
      </c>
    </row>
    <row r="10" spans="2:5" ht="12.75">
      <c r="B10" s="9" t="s">
        <v>9</v>
      </c>
      <c r="C10" s="6">
        <v>47148686.78</v>
      </c>
      <c r="D10" s="6">
        <v>17652429.72</v>
      </c>
      <c r="E10" s="6">
        <v>17652429.72</v>
      </c>
    </row>
    <row r="11" spans="2:5" ht="12.75">
      <c r="B11" s="9" t="s">
        <v>10</v>
      </c>
      <c r="C11" s="6">
        <v>32940051</v>
      </c>
      <c r="D11" s="6">
        <v>13523977.31</v>
      </c>
      <c r="E11" s="6">
        <v>13523977.31</v>
      </c>
    </row>
    <row r="12" spans="2:5" ht="12.75">
      <c r="B12" s="9" t="s">
        <v>11</v>
      </c>
      <c r="C12" s="6">
        <f>C48</f>
        <v>0</v>
      </c>
      <c r="D12" s="6">
        <f>D48</f>
        <v>-12667187</v>
      </c>
      <c r="E12" s="6">
        <f>E48</f>
        <v>-12667187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80088737.78</v>
      </c>
      <c r="D14" s="8">
        <f>SUM(D15:D16)</f>
        <v>17003677.68</v>
      </c>
      <c r="E14" s="8">
        <f>SUM(E15:E16)</f>
        <v>15101370.68</v>
      </c>
    </row>
    <row r="15" spans="2:5" ht="12.75">
      <c r="B15" s="9" t="s">
        <v>12</v>
      </c>
      <c r="C15" s="6">
        <v>47023082.78</v>
      </c>
      <c r="D15" s="6">
        <v>10356895.34</v>
      </c>
      <c r="E15" s="6">
        <v>8985459.34</v>
      </c>
    </row>
    <row r="16" spans="2:5" ht="12.75">
      <c r="B16" s="9" t="s">
        <v>13</v>
      </c>
      <c r="C16" s="6">
        <v>33065655</v>
      </c>
      <c r="D16" s="6">
        <v>6646782.34</v>
      </c>
      <c r="E16" s="6">
        <v>6115911.34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1505542.3500000015</v>
      </c>
      <c r="E22" s="7">
        <f>E9-E14+E18</f>
        <v>3407849.3500000015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14172729.350000001</v>
      </c>
      <c r="E24" s="7">
        <f>E22-E12</f>
        <v>16075036.350000001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14172729.350000001</v>
      </c>
      <c r="E26" s="8">
        <f>E24-E18</f>
        <v>16075036.350000001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51"/>
      <c r="C28" s="51"/>
      <c r="D28" s="51"/>
      <c r="E28" s="5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0</v>
      </c>
      <c r="D35" s="8">
        <f>D26-D31</f>
        <v>14172729.350000001</v>
      </c>
      <c r="E35" s="8">
        <f>E26-E31</f>
        <v>16075036.350000001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65" t="s">
        <v>20</v>
      </c>
      <c r="C38" s="69" t="s">
        <v>26</v>
      </c>
      <c r="D38" s="67" t="s">
        <v>5</v>
      </c>
      <c r="E38" s="19" t="s">
        <v>6</v>
      </c>
    </row>
    <row r="39" spans="2:5" ht="13.5" thickBot="1">
      <c r="B39" s="66"/>
      <c r="C39" s="70"/>
      <c r="D39" s="6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12667187</v>
      </c>
      <c r="E44" s="24">
        <f>SUM(E45:E46)</f>
        <v>12667187</v>
      </c>
    </row>
    <row r="45" spans="2:5" ht="12.75">
      <c r="B45" s="25" t="s">
        <v>31</v>
      </c>
      <c r="C45" s="22">
        <v>0</v>
      </c>
      <c r="D45" s="26">
        <v>6921924.04</v>
      </c>
      <c r="E45" s="26">
        <v>6921924.04</v>
      </c>
    </row>
    <row r="46" spans="2:5" ht="12.75">
      <c r="B46" s="25" t="s">
        <v>32</v>
      </c>
      <c r="C46" s="22">
        <v>0</v>
      </c>
      <c r="D46" s="26">
        <v>5745262.96</v>
      </c>
      <c r="E46" s="26">
        <v>5745262.96</v>
      </c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-12667187</v>
      </c>
      <c r="E48" s="23">
        <f>E41-E44</f>
        <v>-12667187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65" t="s">
        <v>20</v>
      </c>
      <c r="C51" s="19" t="s">
        <v>3</v>
      </c>
      <c r="D51" s="67" t="s">
        <v>5</v>
      </c>
      <c r="E51" s="19" t="s">
        <v>6</v>
      </c>
    </row>
    <row r="52" spans="2:5" ht="13.5" thickBot="1">
      <c r="B52" s="66"/>
      <c r="C52" s="20" t="s">
        <v>21</v>
      </c>
      <c r="D52" s="6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47148686.78</v>
      </c>
      <c r="D54" s="26">
        <f>D10</f>
        <v>17652429.72</v>
      </c>
      <c r="E54" s="26">
        <f>E10</f>
        <v>17652429.72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-6921924.04</v>
      </c>
      <c r="E56" s="26">
        <f>E42-E45</f>
        <v>-6921924.04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6921924.04</v>
      </c>
      <c r="E58" s="26">
        <f>E45</f>
        <v>6921924.04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47023082.78</v>
      </c>
      <c r="D60" s="22">
        <f>D15</f>
        <v>10356895.34</v>
      </c>
      <c r="E60" s="22">
        <f>E15</f>
        <v>8985459.34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125604</v>
      </c>
      <c r="D64" s="23">
        <f>D54+D56-D60+D62</f>
        <v>373610.33999999985</v>
      </c>
      <c r="E64" s="23">
        <f>E54+E56-E60+E62</f>
        <v>1745046.3399999999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125604</v>
      </c>
      <c r="D66" s="23">
        <f>D64-D56</f>
        <v>7295534.38</v>
      </c>
      <c r="E66" s="23">
        <f>E64-E56</f>
        <v>8666970.379999999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65" t="s">
        <v>20</v>
      </c>
      <c r="C69" s="69" t="s">
        <v>26</v>
      </c>
      <c r="D69" s="67" t="s">
        <v>5</v>
      </c>
      <c r="E69" s="19" t="s">
        <v>6</v>
      </c>
    </row>
    <row r="70" spans="2:5" ht="13.5" thickBot="1">
      <c r="B70" s="66"/>
      <c r="C70" s="70"/>
      <c r="D70" s="6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32940051</v>
      </c>
      <c r="D72" s="26">
        <f>D11</f>
        <v>13523977.31</v>
      </c>
      <c r="E72" s="26">
        <f>E11</f>
        <v>13523977.31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-5745262.96</v>
      </c>
      <c r="E74" s="26">
        <f>E75-E76</f>
        <v>-5745262.96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5745262.96</v>
      </c>
      <c r="E76" s="26">
        <f>E46</f>
        <v>5745262.96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33065655</v>
      </c>
      <c r="D78" s="22">
        <f>D16</f>
        <v>6646782.34</v>
      </c>
      <c r="E78" s="22">
        <f>E16</f>
        <v>6115911.34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-125604</v>
      </c>
      <c r="D82" s="23">
        <f>D72+D74-D78+D80</f>
        <v>1131932.0100000007</v>
      </c>
      <c r="E82" s="23">
        <f>E72+E74-E78+E80</f>
        <v>1662803.0100000007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-125604</v>
      </c>
      <c r="D84" s="23">
        <f>D82-D74</f>
        <v>6877194.970000001</v>
      </c>
      <c r="E84" s="23">
        <f>E82-E74</f>
        <v>7408065.970000001</v>
      </c>
    </row>
    <row r="85" spans="2:5" ht="13.5" thickBot="1">
      <c r="B85" s="27"/>
      <c r="C85" s="28"/>
      <c r="D85" s="27"/>
      <c r="E85" s="27"/>
    </row>
    <row r="87" spans="2:5" ht="12.75">
      <c r="B87" s="49" t="s">
        <v>46</v>
      </c>
      <c r="C87" s="49"/>
      <c r="D87" s="49"/>
      <c r="E87" s="49"/>
    </row>
    <row r="88" spans="2:5" ht="25.5" customHeight="1">
      <c r="B88" s="49"/>
      <c r="C88" s="49"/>
      <c r="D88" s="49"/>
      <c r="E88" s="49"/>
    </row>
    <row r="89" spans="2:5" ht="15.75">
      <c r="B89" s="35"/>
      <c r="C89" s="35"/>
      <c r="D89" s="35"/>
      <c r="E89" s="36"/>
    </row>
    <row r="90" spans="2:5" ht="12.75">
      <c r="B90" s="50" t="s">
        <v>47</v>
      </c>
      <c r="C90" s="50"/>
      <c r="D90" s="50"/>
      <c r="E90" s="50"/>
    </row>
    <row r="91" spans="2:5" ht="39.75" customHeight="1">
      <c r="B91" s="50"/>
      <c r="C91" s="50"/>
      <c r="D91" s="50"/>
      <c r="E91" s="50"/>
    </row>
    <row r="92" spans="2:5" ht="12.75">
      <c r="B92" s="37"/>
      <c r="C92" s="37"/>
      <c r="D92" s="37"/>
      <c r="E92" s="38"/>
    </row>
    <row r="93" spans="2:5" ht="15.75">
      <c r="B93" s="41" t="s">
        <v>48</v>
      </c>
      <c r="C93" s="47" t="s">
        <v>49</v>
      </c>
      <c r="D93" s="47"/>
      <c r="E93" s="47"/>
    </row>
    <row r="94" spans="2:5" ht="15.75">
      <c r="B94" s="42" t="s">
        <v>50</v>
      </c>
      <c r="C94" s="48" t="s">
        <v>51</v>
      </c>
      <c r="D94" s="48"/>
      <c r="E94" s="48"/>
    </row>
    <row r="95" spans="2:5" ht="16.5">
      <c r="B95" s="39"/>
      <c r="C95" s="39"/>
      <c r="D95" s="39"/>
      <c r="E95" s="40"/>
    </row>
    <row r="96" spans="2:5" ht="15.75">
      <c r="B96" s="47" t="s">
        <v>52</v>
      </c>
      <c r="C96" s="47"/>
      <c r="D96" s="47"/>
      <c r="E96" s="47"/>
    </row>
    <row r="97" spans="2:5" ht="15.75">
      <c r="B97" s="48" t="s">
        <v>53</v>
      </c>
      <c r="C97" s="48"/>
      <c r="D97" s="48"/>
      <c r="E97" s="48"/>
    </row>
  </sheetData>
  <sheetProtection/>
  <mergeCells count="21">
    <mergeCell ref="B87:E88"/>
    <mergeCell ref="B90:E91"/>
    <mergeCell ref="C93:E93"/>
    <mergeCell ref="C94:E94"/>
    <mergeCell ref="B96:E96"/>
    <mergeCell ref="B97:E97"/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2"/>
  <rowBreaks count="1" manualBreakCount="1">
    <brk id="67" max="255" man="1"/>
  </rowBreaks>
  <colBreaks count="1" manualBreakCount="1">
    <brk id="1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97"/>
  <sheetViews>
    <sheetView view="pageBreakPreview" zoomScaleSheetLayoutView="100" zoomScalePageLayoutView="0" workbookViewId="0" topLeftCell="A1">
      <pane ySplit="8" topLeftCell="A9" activePane="bottomLeft" state="frozen"/>
      <selection pane="topLeft" activeCell="B96" sqref="B96:E96"/>
      <selection pane="bottomLeft" activeCell="B96" sqref="B96:E96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52" t="s">
        <v>44</v>
      </c>
      <c r="C2" s="53"/>
      <c r="D2" s="53"/>
      <c r="E2" s="54"/>
    </row>
    <row r="3" spans="2:5" ht="12.75">
      <c r="B3" s="55" t="s">
        <v>0</v>
      </c>
      <c r="C3" s="56"/>
      <c r="D3" s="56"/>
      <c r="E3" s="57"/>
    </row>
    <row r="4" spans="2:5" ht="12.75">
      <c r="B4" s="55" t="s">
        <v>57</v>
      </c>
      <c r="C4" s="56"/>
      <c r="D4" s="56"/>
      <c r="E4" s="57"/>
    </row>
    <row r="5" spans="2:5" ht="13.5" thickBot="1">
      <c r="B5" s="58" t="s">
        <v>1</v>
      </c>
      <c r="C5" s="59"/>
      <c r="D5" s="59"/>
      <c r="E5" s="60"/>
    </row>
    <row r="6" spans="2:5" ht="13.5" thickBot="1">
      <c r="B6" s="2"/>
      <c r="C6" s="2"/>
      <c r="D6" s="2"/>
      <c r="E6" s="2"/>
    </row>
    <row r="7" spans="2:5" ht="12.75">
      <c r="B7" s="61" t="s">
        <v>2</v>
      </c>
      <c r="C7" s="3" t="s">
        <v>3</v>
      </c>
      <c r="D7" s="63" t="s">
        <v>5</v>
      </c>
      <c r="E7" s="3" t="s">
        <v>6</v>
      </c>
    </row>
    <row r="8" spans="2:5" ht="13.5" thickBot="1">
      <c r="B8" s="62"/>
      <c r="C8" s="4" t="s">
        <v>4</v>
      </c>
      <c r="D8" s="64"/>
      <c r="E8" s="4" t="s">
        <v>7</v>
      </c>
    </row>
    <row r="9" spans="2:5" ht="12.75">
      <c r="B9" s="7" t="s">
        <v>8</v>
      </c>
      <c r="C9" s="8">
        <f>SUM(C10:C12)</f>
        <v>80088737.78</v>
      </c>
      <c r="D9" s="8">
        <f>SUM(D10:D12)</f>
        <v>26065382.130000006</v>
      </c>
      <c r="E9" s="8">
        <f>SUM(E10:E12)</f>
        <v>26065382.130000006</v>
      </c>
    </row>
    <row r="10" spans="2:5" ht="12.75">
      <c r="B10" s="9" t="s">
        <v>9</v>
      </c>
      <c r="C10" s="6">
        <v>47148686.78</v>
      </c>
      <c r="D10" s="6">
        <v>21836811.51</v>
      </c>
      <c r="E10" s="6">
        <v>21836811.51</v>
      </c>
    </row>
    <row r="11" spans="2:5" ht="12.75">
      <c r="B11" s="9" t="s">
        <v>10</v>
      </c>
      <c r="C11" s="6">
        <v>32940051</v>
      </c>
      <c r="D11" s="6">
        <v>16904966.64</v>
      </c>
      <c r="E11" s="6">
        <v>16904966.64</v>
      </c>
    </row>
    <row r="12" spans="2:5" ht="12.75">
      <c r="B12" s="9" t="s">
        <v>11</v>
      </c>
      <c r="C12" s="6">
        <f>C48</f>
        <v>0</v>
      </c>
      <c r="D12" s="6">
        <f>D48</f>
        <v>-12676396.02</v>
      </c>
      <c r="E12" s="6">
        <f>E48</f>
        <v>-12676396.02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80088737.78</v>
      </c>
      <c r="D14" s="8">
        <f>SUM(D15:D16)</f>
        <v>19743023.17</v>
      </c>
      <c r="E14" s="8">
        <f>SUM(E15:E16)</f>
        <v>19731285.77</v>
      </c>
    </row>
    <row r="15" spans="2:5" ht="12.75">
      <c r="B15" s="9" t="s">
        <v>12</v>
      </c>
      <c r="C15" s="6">
        <v>47023082.78</v>
      </c>
      <c r="D15" s="6">
        <v>11998030.94</v>
      </c>
      <c r="E15" s="6">
        <v>11986293.54</v>
      </c>
    </row>
    <row r="16" spans="2:5" ht="12.75">
      <c r="B16" s="9" t="s">
        <v>13</v>
      </c>
      <c r="C16" s="6">
        <v>33065655</v>
      </c>
      <c r="D16" s="6">
        <v>7744992.23</v>
      </c>
      <c r="E16" s="6">
        <v>7744992.23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6322358.960000005</v>
      </c>
      <c r="E22" s="7">
        <f>E9-E14+E18</f>
        <v>6334096.360000007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18998754.980000004</v>
      </c>
      <c r="E24" s="7">
        <f>E22-E12</f>
        <v>19010492.380000006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18998754.980000004</v>
      </c>
      <c r="E26" s="8">
        <f>E24-E18</f>
        <v>19010492.380000006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51"/>
      <c r="C28" s="51"/>
      <c r="D28" s="51"/>
      <c r="E28" s="5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0</v>
      </c>
      <c r="D35" s="8">
        <f>D26-D31</f>
        <v>18998754.980000004</v>
      </c>
      <c r="E35" s="8">
        <f>E26-E31</f>
        <v>19010492.380000006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65" t="s">
        <v>20</v>
      </c>
      <c r="C38" s="69" t="s">
        <v>26</v>
      </c>
      <c r="D38" s="67" t="s">
        <v>5</v>
      </c>
      <c r="E38" s="19" t="s">
        <v>6</v>
      </c>
    </row>
    <row r="39" spans="2:5" ht="13.5" thickBot="1">
      <c r="B39" s="66"/>
      <c r="C39" s="70"/>
      <c r="D39" s="6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12676396.02</v>
      </c>
      <c r="E44" s="24">
        <f>SUM(E45:E46)</f>
        <v>12676396.02</v>
      </c>
    </row>
    <row r="45" spans="2:5" ht="12.75">
      <c r="B45" s="25" t="s">
        <v>31</v>
      </c>
      <c r="C45" s="22">
        <v>0</v>
      </c>
      <c r="D45" s="26">
        <v>6931133.06</v>
      </c>
      <c r="E45" s="26">
        <v>6931133.06</v>
      </c>
    </row>
    <row r="46" spans="2:5" ht="12.75">
      <c r="B46" s="25" t="s">
        <v>32</v>
      </c>
      <c r="C46" s="22">
        <v>0</v>
      </c>
      <c r="D46" s="26">
        <v>5745262.96</v>
      </c>
      <c r="E46" s="26">
        <v>5745262.96</v>
      </c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-12676396.02</v>
      </c>
      <c r="E48" s="23">
        <f>E41-E44</f>
        <v>-12676396.02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65" t="s">
        <v>20</v>
      </c>
      <c r="C51" s="19" t="s">
        <v>3</v>
      </c>
      <c r="D51" s="67" t="s">
        <v>5</v>
      </c>
      <c r="E51" s="19" t="s">
        <v>6</v>
      </c>
    </row>
    <row r="52" spans="2:5" ht="13.5" thickBot="1">
      <c r="B52" s="66"/>
      <c r="C52" s="20" t="s">
        <v>21</v>
      </c>
      <c r="D52" s="6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47148686.78</v>
      </c>
      <c r="D54" s="26">
        <f>D10</f>
        <v>21836811.51</v>
      </c>
      <c r="E54" s="26">
        <f>E10</f>
        <v>21836811.51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-6931133.06</v>
      </c>
      <c r="E56" s="26">
        <f>E42-E45</f>
        <v>-6931133.06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6931133.06</v>
      </c>
      <c r="E58" s="26">
        <f>E45</f>
        <v>6931133.06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47023082.78</v>
      </c>
      <c r="D60" s="22">
        <f>D15</f>
        <v>11998030.94</v>
      </c>
      <c r="E60" s="22">
        <f>E15</f>
        <v>11986293.54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125604</v>
      </c>
      <c r="D64" s="23">
        <f>D54+D56-D60+D62</f>
        <v>2907647.5100000035</v>
      </c>
      <c r="E64" s="23">
        <f>E54+E56-E60+E62</f>
        <v>2919384.910000004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125604</v>
      </c>
      <c r="D66" s="23">
        <f>D64-D56</f>
        <v>9838780.570000004</v>
      </c>
      <c r="E66" s="23">
        <f>E64-E56</f>
        <v>9850517.970000003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65" t="s">
        <v>20</v>
      </c>
      <c r="C69" s="69" t="s">
        <v>26</v>
      </c>
      <c r="D69" s="67" t="s">
        <v>5</v>
      </c>
      <c r="E69" s="19" t="s">
        <v>6</v>
      </c>
    </row>
    <row r="70" spans="2:5" ht="13.5" thickBot="1">
      <c r="B70" s="66"/>
      <c r="C70" s="70"/>
      <c r="D70" s="6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32940051</v>
      </c>
      <c r="D72" s="26">
        <f>D11</f>
        <v>16904966.64</v>
      </c>
      <c r="E72" s="26">
        <f>E11</f>
        <v>16904966.64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-5745262.96</v>
      </c>
      <c r="E74" s="26">
        <f>E75-E76</f>
        <v>-5745262.96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5745262.96</v>
      </c>
      <c r="E76" s="26">
        <f>E46</f>
        <v>5745262.96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33065655</v>
      </c>
      <c r="D78" s="22">
        <f>D16</f>
        <v>7744992.23</v>
      </c>
      <c r="E78" s="22">
        <f>E16</f>
        <v>7744992.23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-125604</v>
      </c>
      <c r="D82" s="23">
        <f>D72+D74-D78+D80</f>
        <v>3414711.4499999993</v>
      </c>
      <c r="E82" s="23">
        <f>E72+E74-E78+E80</f>
        <v>3414711.4499999993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-125604</v>
      </c>
      <c r="D84" s="23">
        <f>D82-D74</f>
        <v>9159974.41</v>
      </c>
      <c r="E84" s="23">
        <f>E82-E74</f>
        <v>9159974.41</v>
      </c>
    </row>
    <row r="85" spans="2:5" ht="13.5" thickBot="1">
      <c r="B85" s="27"/>
      <c r="C85" s="28"/>
      <c r="D85" s="27"/>
      <c r="E85" s="27"/>
    </row>
    <row r="87" spans="2:5" ht="12.75">
      <c r="B87" s="49" t="s">
        <v>46</v>
      </c>
      <c r="C87" s="49"/>
      <c r="D87" s="49"/>
      <c r="E87" s="49"/>
    </row>
    <row r="88" spans="2:5" ht="27.75" customHeight="1">
      <c r="B88" s="49"/>
      <c r="C88" s="49"/>
      <c r="D88" s="49"/>
      <c r="E88" s="49"/>
    </row>
    <row r="89" spans="2:5" ht="15.75">
      <c r="B89" s="35"/>
      <c r="C89" s="35"/>
      <c r="D89" s="35"/>
      <c r="E89" s="36"/>
    </row>
    <row r="90" spans="2:5" ht="12.75">
      <c r="B90" s="50" t="s">
        <v>47</v>
      </c>
      <c r="C90" s="50"/>
      <c r="D90" s="50"/>
      <c r="E90" s="50"/>
    </row>
    <row r="91" spans="2:5" ht="37.5" customHeight="1">
      <c r="B91" s="50"/>
      <c r="C91" s="50"/>
      <c r="D91" s="50"/>
      <c r="E91" s="50"/>
    </row>
    <row r="92" spans="2:5" ht="12.75">
      <c r="B92" s="37"/>
      <c r="C92" s="37"/>
      <c r="D92" s="37"/>
      <c r="E92" s="38"/>
    </row>
    <row r="93" spans="2:5" ht="15.75">
      <c r="B93" s="41" t="s">
        <v>48</v>
      </c>
      <c r="C93" s="47" t="s">
        <v>49</v>
      </c>
      <c r="D93" s="47"/>
      <c r="E93" s="47"/>
    </row>
    <row r="94" spans="2:5" ht="15.75">
      <c r="B94" s="42" t="s">
        <v>50</v>
      </c>
      <c r="C94" s="48" t="s">
        <v>51</v>
      </c>
      <c r="D94" s="48"/>
      <c r="E94" s="48"/>
    </row>
    <row r="95" spans="2:5" ht="16.5">
      <c r="B95" s="39"/>
      <c r="C95" s="39"/>
      <c r="D95" s="39"/>
      <c r="E95" s="40"/>
    </row>
    <row r="96" spans="2:5" ht="15.75">
      <c r="B96" s="47" t="s">
        <v>52</v>
      </c>
      <c r="C96" s="47"/>
      <c r="D96" s="47"/>
      <c r="E96" s="47"/>
    </row>
    <row r="97" spans="2:5" ht="15.75">
      <c r="B97" s="48" t="s">
        <v>53</v>
      </c>
      <c r="C97" s="48"/>
      <c r="D97" s="48"/>
      <c r="E97" s="48"/>
    </row>
  </sheetData>
  <sheetProtection/>
  <mergeCells count="21">
    <mergeCell ref="B87:E88"/>
    <mergeCell ref="B90:E91"/>
    <mergeCell ref="C93:E93"/>
    <mergeCell ref="C94:E94"/>
    <mergeCell ref="B96:E96"/>
    <mergeCell ref="B97:E97"/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2"/>
  <rowBreaks count="1" manualBreakCount="1">
    <brk id="67" max="255" man="1"/>
  </rowBreaks>
  <colBreaks count="1" manualBreakCount="1">
    <brk id="1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97"/>
  <sheetViews>
    <sheetView view="pageBreakPreview" zoomScaleSheetLayoutView="100" zoomScalePageLayoutView="0" workbookViewId="0" topLeftCell="A1">
      <pane ySplit="8" topLeftCell="A84" activePane="bottomLeft" state="frozen"/>
      <selection pane="topLeft" activeCell="B96" sqref="B96:E96"/>
      <selection pane="bottomLeft" activeCell="B96" sqref="B96:E96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52" t="s">
        <v>44</v>
      </c>
      <c r="C2" s="53"/>
      <c r="D2" s="53"/>
      <c r="E2" s="54"/>
    </row>
    <row r="3" spans="2:5" ht="12.75">
      <c r="B3" s="55" t="s">
        <v>0</v>
      </c>
      <c r="C3" s="56"/>
      <c r="D3" s="56"/>
      <c r="E3" s="57"/>
    </row>
    <row r="4" spans="2:5" ht="12.75">
      <c r="B4" s="55" t="s">
        <v>58</v>
      </c>
      <c r="C4" s="56"/>
      <c r="D4" s="56"/>
      <c r="E4" s="57"/>
    </row>
    <row r="5" spans="2:5" ht="13.5" thickBot="1">
      <c r="B5" s="58" t="s">
        <v>1</v>
      </c>
      <c r="C5" s="59"/>
      <c r="D5" s="59"/>
      <c r="E5" s="60"/>
    </row>
    <row r="6" spans="2:5" ht="13.5" thickBot="1">
      <c r="B6" s="2"/>
      <c r="C6" s="2"/>
      <c r="D6" s="2"/>
      <c r="E6" s="2"/>
    </row>
    <row r="7" spans="2:5" ht="12.75">
      <c r="B7" s="61" t="s">
        <v>2</v>
      </c>
      <c r="C7" s="3" t="s">
        <v>3</v>
      </c>
      <c r="D7" s="63" t="s">
        <v>5</v>
      </c>
      <c r="E7" s="3" t="s">
        <v>6</v>
      </c>
    </row>
    <row r="8" spans="2:5" ht="13.5" thickBot="1">
      <c r="B8" s="62"/>
      <c r="C8" s="4" t="s">
        <v>4</v>
      </c>
      <c r="D8" s="64"/>
      <c r="E8" s="4" t="s">
        <v>7</v>
      </c>
    </row>
    <row r="9" spans="2:5" ht="12.75">
      <c r="B9" s="7" t="s">
        <v>8</v>
      </c>
      <c r="C9" s="8">
        <f>SUM(C10:C12)</f>
        <v>80088737.78</v>
      </c>
      <c r="D9" s="8">
        <f>SUM(D10:D12)</f>
        <v>33330104.53</v>
      </c>
      <c r="E9" s="8">
        <f>SUM(E10:E12)</f>
        <v>33330104.53</v>
      </c>
    </row>
    <row r="10" spans="2:5" ht="12.75">
      <c r="B10" s="9" t="s">
        <v>9</v>
      </c>
      <c r="C10" s="6">
        <v>47148686.78</v>
      </c>
      <c r="D10" s="6">
        <v>25739608.07</v>
      </c>
      <c r="E10" s="6">
        <v>25739608.07</v>
      </c>
    </row>
    <row r="11" spans="2:5" ht="12.75">
      <c r="B11" s="9" t="s">
        <v>10</v>
      </c>
      <c r="C11" s="6">
        <v>32940051</v>
      </c>
      <c r="D11" s="6">
        <v>20285955.97</v>
      </c>
      <c r="E11" s="6">
        <v>20285955.97</v>
      </c>
    </row>
    <row r="12" spans="2:5" ht="12.75">
      <c r="B12" s="9" t="s">
        <v>11</v>
      </c>
      <c r="C12" s="6">
        <f>C48</f>
        <v>0</v>
      </c>
      <c r="D12" s="6">
        <f>D48</f>
        <v>-12695459.51</v>
      </c>
      <c r="E12" s="6">
        <f>E48</f>
        <v>-12695459.51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80088737.78</v>
      </c>
      <c r="D14" s="8">
        <f>SUM(D15:D16)</f>
        <v>24027236.79</v>
      </c>
      <c r="E14" s="8">
        <f>SUM(E15:E16)</f>
        <v>24015499.39</v>
      </c>
    </row>
    <row r="15" spans="2:5" ht="12.75">
      <c r="B15" s="9" t="s">
        <v>12</v>
      </c>
      <c r="C15" s="6">
        <v>47023082.78</v>
      </c>
      <c r="D15" s="6">
        <v>14331785.61</v>
      </c>
      <c r="E15" s="6">
        <v>14320048.21</v>
      </c>
    </row>
    <row r="16" spans="2:5" ht="12.75">
      <c r="B16" s="9" t="s">
        <v>13</v>
      </c>
      <c r="C16" s="6">
        <v>33065655</v>
      </c>
      <c r="D16" s="6">
        <v>9695451.18</v>
      </c>
      <c r="E16" s="6">
        <v>9695451.18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9302867.740000002</v>
      </c>
      <c r="E22" s="7">
        <f>E9-E14+E18</f>
        <v>9314605.14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21998327.25</v>
      </c>
      <c r="E24" s="7">
        <f>E22-E12</f>
        <v>22010064.65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21998327.25</v>
      </c>
      <c r="E26" s="8">
        <f>E24-E18</f>
        <v>22010064.65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51"/>
      <c r="C28" s="51"/>
      <c r="D28" s="51"/>
      <c r="E28" s="5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0</v>
      </c>
      <c r="D35" s="8">
        <f>D26-D31</f>
        <v>21998327.25</v>
      </c>
      <c r="E35" s="8">
        <f>E26-E31</f>
        <v>22010064.65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65" t="s">
        <v>20</v>
      </c>
      <c r="C38" s="69" t="s">
        <v>26</v>
      </c>
      <c r="D38" s="67" t="s">
        <v>5</v>
      </c>
      <c r="E38" s="19" t="s">
        <v>6</v>
      </c>
    </row>
    <row r="39" spans="2:5" ht="13.5" thickBot="1">
      <c r="B39" s="66"/>
      <c r="C39" s="70"/>
      <c r="D39" s="6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12695459.51</v>
      </c>
      <c r="E44" s="24">
        <f>SUM(E45:E46)</f>
        <v>12695459.51</v>
      </c>
    </row>
    <row r="45" spans="2:5" ht="12.75">
      <c r="B45" s="25" t="s">
        <v>31</v>
      </c>
      <c r="C45" s="22">
        <v>0</v>
      </c>
      <c r="D45" s="26">
        <v>6950196.55</v>
      </c>
      <c r="E45" s="26">
        <v>6950196.55</v>
      </c>
    </row>
    <row r="46" spans="2:5" ht="12.75">
      <c r="B46" s="25" t="s">
        <v>32</v>
      </c>
      <c r="C46" s="22">
        <v>0</v>
      </c>
      <c r="D46" s="26">
        <v>5745262.96</v>
      </c>
      <c r="E46" s="26">
        <v>5745262.96</v>
      </c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-12695459.51</v>
      </c>
      <c r="E48" s="23">
        <f>E41-E44</f>
        <v>-12695459.51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65" t="s">
        <v>20</v>
      </c>
      <c r="C51" s="19" t="s">
        <v>3</v>
      </c>
      <c r="D51" s="67" t="s">
        <v>5</v>
      </c>
      <c r="E51" s="19" t="s">
        <v>6</v>
      </c>
    </row>
    <row r="52" spans="2:5" ht="13.5" thickBot="1">
      <c r="B52" s="66"/>
      <c r="C52" s="20" t="s">
        <v>21</v>
      </c>
      <c r="D52" s="6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47148686.78</v>
      </c>
      <c r="D54" s="26">
        <f>D10</f>
        <v>25739608.07</v>
      </c>
      <c r="E54" s="26">
        <f>E10</f>
        <v>25739608.07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-6950196.55</v>
      </c>
      <c r="E56" s="26">
        <f>E42-E45</f>
        <v>-6950196.55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6950196.55</v>
      </c>
      <c r="E58" s="26">
        <f>E45</f>
        <v>6950196.55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47023082.78</v>
      </c>
      <c r="D60" s="22">
        <f>D15</f>
        <v>14331785.61</v>
      </c>
      <c r="E60" s="22">
        <f>E15</f>
        <v>14320048.21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125604</v>
      </c>
      <c r="D64" s="23">
        <f>D54+D56-D60+D62</f>
        <v>4457625.91</v>
      </c>
      <c r="E64" s="23">
        <f>E54+E56-E60+E62</f>
        <v>4469363.309999999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125604</v>
      </c>
      <c r="D66" s="23">
        <f>D64-D56</f>
        <v>11407822.46</v>
      </c>
      <c r="E66" s="23">
        <f>E64-E56</f>
        <v>11419559.86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65" t="s">
        <v>20</v>
      </c>
      <c r="C69" s="69" t="s">
        <v>26</v>
      </c>
      <c r="D69" s="67" t="s">
        <v>5</v>
      </c>
      <c r="E69" s="19" t="s">
        <v>6</v>
      </c>
    </row>
    <row r="70" spans="2:5" ht="13.5" thickBot="1">
      <c r="B70" s="66"/>
      <c r="C70" s="70"/>
      <c r="D70" s="6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32940051</v>
      </c>
      <c r="D72" s="26">
        <f>D11</f>
        <v>20285955.97</v>
      </c>
      <c r="E72" s="26">
        <f>E11</f>
        <v>20285955.97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-5745262.96</v>
      </c>
      <c r="E74" s="26">
        <f>E75-E76</f>
        <v>-5745262.96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5745262.96</v>
      </c>
      <c r="E76" s="26">
        <f>E46</f>
        <v>5745262.96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33065655</v>
      </c>
      <c r="D78" s="22">
        <f>D16</f>
        <v>9695451.18</v>
      </c>
      <c r="E78" s="22">
        <f>E16</f>
        <v>9695451.18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-125604</v>
      </c>
      <c r="D82" s="23">
        <f>D72+D74-D78+D80</f>
        <v>4845241.829999998</v>
      </c>
      <c r="E82" s="23">
        <f>E72+E74-E78+E80</f>
        <v>4845241.829999998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-125604</v>
      </c>
      <c r="D84" s="23">
        <f>D82-D74</f>
        <v>10590504.79</v>
      </c>
      <c r="E84" s="23">
        <f>E82-E74</f>
        <v>10590504.79</v>
      </c>
    </row>
    <row r="85" spans="2:5" ht="13.5" thickBot="1">
      <c r="B85" s="27"/>
      <c r="C85" s="28"/>
      <c r="D85" s="27"/>
      <c r="E85" s="27"/>
    </row>
    <row r="87" spans="2:5" ht="12.75">
      <c r="B87" s="49" t="s">
        <v>46</v>
      </c>
      <c r="C87" s="49"/>
      <c r="D87" s="49"/>
      <c r="E87" s="49"/>
    </row>
    <row r="88" spans="2:5" ht="20.25" customHeight="1">
      <c r="B88" s="49"/>
      <c r="C88" s="49"/>
      <c r="D88" s="49"/>
      <c r="E88" s="49"/>
    </row>
    <row r="89" spans="2:5" ht="15.75">
      <c r="B89" s="35"/>
      <c r="C89" s="35"/>
      <c r="D89" s="35"/>
      <c r="E89" s="36"/>
    </row>
    <row r="90" spans="2:5" ht="12.75">
      <c r="B90" s="50" t="s">
        <v>47</v>
      </c>
      <c r="C90" s="50"/>
      <c r="D90" s="50"/>
      <c r="E90" s="50"/>
    </row>
    <row r="91" spans="2:5" ht="36" customHeight="1">
      <c r="B91" s="50"/>
      <c r="C91" s="50"/>
      <c r="D91" s="50"/>
      <c r="E91" s="50"/>
    </row>
    <row r="92" spans="2:5" ht="12.75">
      <c r="B92" s="43"/>
      <c r="C92" s="43"/>
      <c r="D92" s="43"/>
      <c r="E92" s="38"/>
    </row>
    <row r="93" spans="2:5" ht="15.75">
      <c r="B93" s="41" t="s">
        <v>48</v>
      </c>
      <c r="C93" s="47" t="s">
        <v>49</v>
      </c>
      <c r="D93" s="47"/>
      <c r="E93" s="47"/>
    </row>
    <row r="94" spans="2:5" ht="15.75">
      <c r="B94" s="42" t="s">
        <v>50</v>
      </c>
      <c r="C94" s="48" t="s">
        <v>51</v>
      </c>
      <c r="D94" s="48"/>
      <c r="E94" s="48"/>
    </row>
    <row r="95" spans="2:5" ht="16.5">
      <c r="B95" s="39"/>
      <c r="C95" s="39"/>
      <c r="D95" s="39"/>
      <c r="E95" s="40"/>
    </row>
    <row r="96" spans="2:5" ht="15.75">
      <c r="B96" s="47" t="s">
        <v>52</v>
      </c>
      <c r="C96" s="47"/>
      <c r="D96" s="47"/>
      <c r="E96" s="47"/>
    </row>
    <row r="97" spans="2:5" ht="15.75">
      <c r="B97" s="48" t="s">
        <v>53</v>
      </c>
      <c r="C97" s="48"/>
      <c r="D97" s="48"/>
      <c r="E97" s="48"/>
    </row>
  </sheetData>
  <sheetProtection/>
  <mergeCells count="21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  <mergeCell ref="B87:E88"/>
    <mergeCell ref="B90:E91"/>
    <mergeCell ref="C93:E93"/>
    <mergeCell ref="C94:E94"/>
    <mergeCell ref="B96:E96"/>
    <mergeCell ref="B97:E97"/>
  </mergeCells>
  <printOptions/>
  <pageMargins left="0.7" right="0.7" top="0.75" bottom="0.75" header="0.3" footer="0.3"/>
  <pageSetup fitToHeight="0" fitToWidth="1" horizontalDpi="600" verticalDpi="600" orientation="portrait" scale="68" r:id="rId2"/>
  <rowBreaks count="1" manualBreakCount="1">
    <brk id="67" max="255" man="1"/>
  </rowBreaks>
  <colBreaks count="1" manualBreakCount="1">
    <brk id="1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97"/>
  <sheetViews>
    <sheetView view="pageBreakPreview" zoomScaleSheetLayoutView="100" zoomScalePageLayoutView="0" workbookViewId="0" topLeftCell="A1">
      <pane ySplit="8" topLeftCell="A9" activePane="bottomLeft" state="frozen"/>
      <selection pane="topLeft" activeCell="A9" sqref="A9"/>
      <selection pane="bottomLeft" activeCell="A9" sqref="A9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52" t="s">
        <v>44</v>
      </c>
      <c r="C2" s="53"/>
      <c r="D2" s="53"/>
      <c r="E2" s="54"/>
    </row>
    <row r="3" spans="2:5" ht="12.75">
      <c r="B3" s="55" t="s">
        <v>0</v>
      </c>
      <c r="C3" s="56"/>
      <c r="D3" s="56"/>
      <c r="E3" s="57"/>
    </row>
    <row r="4" spans="2:5" ht="12.75">
      <c r="B4" s="55" t="s">
        <v>59</v>
      </c>
      <c r="C4" s="56"/>
      <c r="D4" s="56"/>
      <c r="E4" s="57"/>
    </row>
    <row r="5" spans="2:5" ht="13.5" thickBot="1">
      <c r="B5" s="58" t="s">
        <v>1</v>
      </c>
      <c r="C5" s="59"/>
      <c r="D5" s="59"/>
      <c r="E5" s="60"/>
    </row>
    <row r="6" spans="2:5" ht="13.5" thickBot="1">
      <c r="B6" s="2"/>
      <c r="C6" s="2"/>
      <c r="D6" s="2"/>
      <c r="E6" s="2"/>
    </row>
    <row r="7" spans="2:5" ht="12.75">
      <c r="B7" s="61" t="s">
        <v>2</v>
      </c>
      <c r="C7" s="3" t="s">
        <v>3</v>
      </c>
      <c r="D7" s="63" t="s">
        <v>5</v>
      </c>
      <c r="E7" s="3" t="s">
        <v>6</v>
      </c>
    </row>
    <row r="8" spans="2:5" ht="13.5" thickBot="1">
      <c r="B8" s="62"/>
      <c r="C8" s="4" t="s">
        <v>4</v>
      </c>
      <c r="D8" s="64"/>
      <c r="E8" s="4" t="s">
        <v>7</v>
      </c>
    </row>
    <row r="9" spans="2:5" ht="12.75">
      <c r="B9" s="7" t="s">
        <v>8</v>
      </c>
      <c r="C9" s="8">
        <f>SUM(C10:C12)</f>
        <v>80088737.78</v>
      </c>
      <c r="D9" s="8">
        <f>SUM(D10:D12)</f>
        <v>40598657.41</v>
      </c>
      <c r="E9" s="8">
        <f>SUM(E10:E12)</f>
        <v>40598657.41</v>
      </c>
    </row>
    <row r="10" spans="2:5" ht="12.75">
      <c r="B10" s="9" t="s">
        <v>9</v>
      </c>
      <c r="C10" s="6">
        <v>47148686.78</v>
      </c>
      <c r="D10" s="6">
        <v>29649403.05</v>
      </c>
      <c r="E10" s="6">
        <v>29649403.05</v>
      </c>
    </row>
    <row r="11" spans="2:5" ht="12.75">
      <c r="B11" s="9" t="s">
        <v>10</v>
      </c>
      <c r="C11" s="6">
        <v>32940051</v>
      </c>
      <c r="D11" s="6">
        <v>23666945.3</v>
      </c>
      <c r="E11" s="6">
        <v>23666945.3</v>
      </c>
    </row>
    <row r="12" spans="2:5" ht="12.75">
      <c r="B12" s="9" t="s">
        <v>11</v>
      </c>
      <c r="C12" s="6">
        <f>C48</f>
        <v>0</v>
      </c>
      <c r="D12" s="6">
        <f>D48</f>
        <v>-12717690.940000001</v>
      </c>
      <c r="E12" s="6">
        <f>E48</f>
        <v>-12717690.940000001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80088737.78</v>
      </c>
      <c r="D14" s="8">
        <f>SUM(D15:D16)</f>
        <v>30853453.75</v>
      </c>
      <c r="E14" s="8">
        <f>SUM(E15:E16)</f>
        <v>28928198.75</v>
      </c>
    </row>
    <row r="15" spans="2:5" ht="12.75">
      <c r="B15" s="9" t="s">
        <v>12</v>
      </c>
      <c r="C15" s="6">
        <v>47023082.78</v>
      </c>
      <c r="D15" s="6">
        <v>18854472.18</v>
      </c>
      <c r="E15" s="6">
        <v>17480112.18</v>
      </c>
    </row>
    <row r="16" spans="2:5" ht="12.75">
      <c r="B16" s="9" t="s">
        <v>13</v>
      </c>
      <c r="C16" s="6">
        <v>33065655</v>
      </c>
      <c r="D16" s="6">
        <v>11998981.57</v>
      </c>
      <c r="E16" s="6">
        <v>11448086.57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9745203.659999996</v>
      </c>
      <c r="E22" s="7">
        <f>E9-E14+E18</f>
        <v>11670458.659999996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22462894.599999998</v>
      </c>
      <c r="E24" s="7">
        <f>E22-E12</f>
        <v>24388149.599999998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22462894.599999998</v>
      </c>
      <c r="E26" s="8">
        <f>E24-E18</f>
        <v>24388149.599999998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51"/>
      <c r="C28" s="51"/>
      <c r="D28" s="51"/>
      <c r="E28" s="5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0</v>
      </c>
      <c r="D35" s="8">
        <f>D26-D31</f>
        <v>22462894.599999998</v>
      </c>
      <c r="E35" s="8">
        <f>E26-E31</f>
        <v>24388149.599999998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65" t="s">
        <v>20</v>
      </c>
      <c r="C38" s="69" t="s">
        <v>26</v>
      </c>
      <c r="D38" s="67" t="s">
        <v>5</v>
      </c>
      <c r="E38" s="19" t="s">
        <v>6</v>
      </c>
    </row>
    <row r="39" spans="2:5" ht="13.5" thickBot="1">
      <c r="B39" s="66"/>
      <c r="C39" s="70"/>
      <c r="D39" s="6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12717690.940000001</v>
      </c>
      <c r="E44" s="24">
        <f>SUM(E45:E46)</f>
        <v>12717690.940000001</v>
      </c>
    </row>
    <row r="45" spans="2:5" ht="12.75">
      <c r="B45" s="25" t="s">
        <v>31</v>
      </c>
      <c r="C45" s="22">
        <v>0</v>
      </c>
      <c r="D45" s="26">
        <v>6972427.98</v>
      </c>
      <c r="E45" s="26">
        <v>6972427.98</v>
      </c>
    </row>
    <row r="46" spans="2:5" ht="12.75">
      <c r="B46" s="25" t="s">
        <v>32</v>
      </c>
      <c r="C46" s="22">
        <v>0</v>
      </c>
      <c r="D46" s="26">
        <v>5745262.96</v>
      </c>
      <c r="E46" s="26">
        <v>5745262.96</v>
      </c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-12717690.940000001</v>
      </c>
      <c r="E48" s="23">
        <f>E41-E44</f>
        <v>-12717690.940000001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65" t="s">
        <v>20</v>
      </c>
      <c r="C51" s="19" t="s">
        <v>3</v>
      </c>
      <c r="D51" s="67" t="s">
        <v>5</v>
      </c>
      <c r="E51" s="19" t="s">
        <v>6</v>
      </c>
    </row>
    <row r="52" spans="2:5" ht="13.5" thickBot="1">
      <c r="B52" s="66"/>
      <c r="C52" s="20" t="s">
        <v>21</v>
      </c>
      <c r="D52" s="6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47148686.78</v>
      </c>
      <c r="D54" s="26">
        <f>D10</f>
        <v>29649403.05</v>
      </c>
      <c r="E54" s="26">
        <f>E10</f>
        <v>29649403.05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-6972427.98</v>
      </c>
      <c r="E56" s="26">
        <f>E42-E45</f>
        <v>-6972427.98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6972427.98</v>
      </c>
      <c r="E58" s="26">
        <f>E45</f>
        <v>6972427.98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47023082.78</v>
      </c>
      <c r="D60" s="22">
        <f>D15</f>
        <v>18854472.18</v>
      </c>
      <c r="E60" s="22">
        <f>E15</f>
        <v>17480112.18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125604</v>
      </c>
      <c r="D64" s="23">
        <f>D54+D56-D60+D62</f>
        <v>3822502.8900000006</v>
      </c>
      <c r="E64" s="23">
        <f>E54+E56-E60+E62</f>
        <v>5196862.890000001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125604</v>
      </c>
      <c r="D66" s="23">
        <f>D64-D56</f>
        <v>10794930.870000001</v>
      </c>
      <c r="E66" s="23">
        <f>E64-E56</f>
        <v>12169290.870000001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65" t="s">
        <v>20</v>
      </c>
      <c r="C69" s="69" t="s">
        <v>26</v>
      </c>
      <c r="D69" s="67" t="s">
        <v>5</v>
      </c>
      <c r="E69" s="19" t="s">
        <v>6</v>
      </c>
    </row>
    <row r="70" spans="2:5" ht="13.5" thickBot="1">
      <c r="B70" s="66"/>
      <c r="C70" s="70"/>
      <c r="D70" s="6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32940051</v>
      </c>
      <c r="D72" s="26">
        <f>D11</f>
        <v>23666945.3</v>
      </c>
      <c r="E72" s="26">
        <f>E11</f>
        <v>23666945.3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-5745262.96</v>
      </c>
      <c r="E74" s="26">
        <f>E75-E76</f>
        <v>-5745262.96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5745262.96</v>
      </c>
      <c r="E76" s="26">
        <f>E46</f>
        <v>5745262.96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33065655</v>
      </c>
      <c r="D78" s="22">
        <f>D16</f>
        <v>11998981.57</v>
      </c>
      <c r="E78" s="22">
        <f>E16</f>
        <v>11448086.57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-125604</v>
      </c>
      <c r="D82" s="23">
        <f>D72+D74-D78+D80</f>
        <v>5922700.77</v>
      </c>
      <c r="E82" s="23">
        <f>E72+E74-E78+E80</f>
        <v>6473595.77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-125604</v>
      </c>
      <c r="D84" s="23">
        <f>D82-D74</f>
        <v>11667963.73</v>
      </c>
      <c r="E84" s="23">
        <f>E82-E74</f>
        <v>12218858.73</v>
      </c>
    </row>
    <row r="85" spans="2:5" ht="13.5" thickBot="1">
      <c r="B85" s="27"/>
      <c r="C85" s="28"/>
      <c r="D85" s="27"/>
      <c r="E85" s="27"/>
    </row>
    <row r="87" spans="2:5" ht="12.75">
      <c r="B87" s="49" t="s">
        <v>46</v>
      </c>
      <c r="C87" s="49"/>
      <c r="D87" s="49"/>
      <c r="E87" s="49"/>
    </row>
    <row r="88" spans="2:5" ht="21" customHeight="1">
      <c r="B88" s="49"/>
      <c r="C88" s="49"/>
      <c r="D88" s="49"/>
      <c r="E88" s="49"/>
    </row>
    <row r="89" spans="2:5" ht="15.75">
      <c r="B89" s="35"/>
      <c r="C89" s="35"/>
      <c r="D89" s="35"/>
      <c r="E89" s="36"/>
    </row>
    <row r="90" spans="2:5" ht="12.75">
      <c r="B90" s="50" t="s">
        <v>47</v>
      </c>
      <c r="C90" s="50"/>
      <c r="D90" s="50"/>
      <c r="E90" s="50"/>
    </row>
    <row r="91" spans="2:5" ht="37.5" customHeight="1">
      <c r="B91" s="50"/>
      <c r="C91" s="50"/>
      <c r="D91" s="50"/>
      <c r="E91" s="50"/>
    </row>
    <row r="92" spans="2:5" ht="12.75">
      <c r="B92" s="44"/>
      <c r="C92" s="44"/>
      <c r="D92" s="44"/>
      <c r="E92" s="38"/>
    </row>
    <row r="93" spans="2:5" ht="15.75">
      <c r="B93" s="41" t="s">
        <v>48</v>
      </c>
      <c r="C93" s="47" t="s">
        <v>49</v>
      </c>
      <c r="D93" s="47"/>
      <c r="E93" s="47"/>
    </row>
    <row r="94" spans="2:5" ht="15.75">
      <c r="B94" s="42" t="s">
        <v>50</v>
      </c>
      <c r="C94" s="48" t="s">
        <v>51</v>
      </c>
      <c r="D94" s="48"/>
      <c r="E94" s="48"/>
    </row>
    <row r="95" spans="2:5" ht="16.5">
      <c r="B95" s="39"/>
      <c r="C95" s="39"/>
      <c r="D95" s="39"/>
      <c r="E95" s="40"/>
    </row>
    <row r="96" spans="2:5" ht="15.75">
      <c r="B96" s="47" t="s">
        <v>52</v>
      </c>
      <c r="C96" s="47"/>
      <c r="D96" s="47"/>
      <c r="E96" s="47"/>
    </row>
    <row r="97" spans="2:5" ht="15.75">
      <c r="B97" s="48" t="s">
        <v>53</v>
      </c>
      <c r="C97" s="48"/>
      <c r="D97" s="48"/>
      <c r="E97" s="48"/>
    </row>
  </sheetData>
  <sheetProtection/>
  <mergeCells count="21">
    <mergeCell ref="B87:E88"/>
    <mergeCell ref="B90:E91"/>
    <mergeCell ref="C93:E93"/>
    <mergeCell ref="C94:E94"/>
    <mergeCell ref="B96:E96"/>
    <mergeCell ref="B97:E97"/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2"/>
  <rowBreaks count="1" manualBreakCount="1">
    <brk id="67" max="255" man="1"/>
  </rowBreaks>
  <colBreaks count="1" manualBreakCount="1">
    <brk id="1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97"/>
  <sheetViews>
    <sheetView view="pageBreakPreview" zoomScaleSheetLayoutView="100" zoomScalePageLayoutView="0" workbookViewId="0" topLeftCell="A1">
      <pane ySplit="8" topLeftCell="A9" activePane="bottomLeft" state="frozen"/>
      <selection pane="topLeft" activeCell="A9" sqref="A9"/>
      <selection pane="bottomLeft" activeCell="B22" sqref="B21:B22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52" t="s">
        <v>44</v>
      </c>
      <c r="C2" s="53"/>
      <c r="D2" s="53"/>
      <c r="E2" s="54"/>
    </row>
    <row r="3" spans="2:5" ht="12.75">
      <c r="B3" s="55" t="s">
        <v>0</v>
      </c>
      <c r="C3" s="56"/>
      <c r="D3" s="56"/>
      <c r="E3" s="57"/>
    </row>
    <row r="4" spans="2:5" ht="12.75">
      <c r="B4" s="55" t="s">
        <v>60</v>
      </c>
      <c r="C4" s="56"/>
      <c r="D4" s="56"/>
      <c r="E4" s="57"/>
    </row>
    <row r="5" spans="2:5" ht="13.5" thickBot="1">
      <c r="B5" s="58" t="s">
        <v>1</v>
      </c>
      <c r="C5" s="59"/>
      <c r="D5" s="59"/>
      <c r="E5" s="60"/>
    </row>
    <row r="6" spans="2:5" ht="13.5" thickBot="1">
      <c r="B6" s="2"/>
      <c r="C6" s="2"/>
      <c r="D6" s="2"/>
      <c r="E6" s="2"/>
    </row>
    <row r="7" spans="2:5" ht="12.75">
      <c r="B7" s="61" t="s">
        <v>2</v>
      </c>
      <c r="C7" s="3" t="s">
        <v>3</v>
      </c>
      <c r="D7" s="63" t="s">
        <v>5</v>
      </c>
      <c r="E7" s="3" t="s">
        <v>6</v>
      </c>
    </row>
    <row r="8" spans="2:5" ht="13.5" thickBot="1">
      <c r="B8" s="62"/>
      <c r="C8" s="4" t="s">
        <v>4</v>
      </c>
      <c r="D8" s="64"/>
      <c r="E8" s="4" t="s">
        <v>7</v>
      </c>
    </row>
    <row r="9" spans="2:5" ht="12.75">
      <c r="B9" s="7" t="s">
        <v>8</v>
      </c>
      <c r="C9" s="8">
        <f>SUM(C10:C12)</f>
        <v>80088737.78</v>
      </c>
      <c r="D9" s="8">
        <f>SUM(D10:D12)</f>
        <v>47870263.17</v>
      </c>
      <c r="E9" s="8">
        <f>SUM(E10:E12)</f>
        <v>47870263.17</v>
      </c>
    </row>
    <row r="10" spans="2:5" ht="12.75">
      <c r="B10" s="9" t="s">
        <v>9</v>
      </c>
      <c r="C10" s="6">
        <v>47148686.78</v>
      </c>
      <c r="D10" s="6">
        <v>33554621.93</v>
      </c>
      <c r="E10" s="6">
        <v>33554621.93</v>
      </c>
    </row>
    <row r="11" spans="2:5" ht="12.75">
      <c r="B11" s="9" t="s">
        <v>10</v>
      </c>
      <c r="C11" s="6">
        <v>32940051</v>
      </c>
      <c r="D11" s="6">
        <v>27047934.63</v>
      </c>
      <c r="E11" s="6">
        <v>27047934.63</v>
      </c>
    </row>
    <row r="12" spans="2:5" ht="12.75">
      <c r="B12" s="9" t="s">
        <v>11</v>
      </c>
      <c r="C12" s="6">
        <f>C48</f>
        <v>0</v>
      </c>
      <c r="D12" s="6">
        <f>D48</f>
        <v>-12732293.39</v>
      </c>
      <c r="E12" s="6">
        <f>E48</f>
        <v>-12732293.39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80088737.78</v>
      </c>
      <c r="D14" s="8">
        <f>SUM(D15:D16)</f>
        <v>36739633.71</v>
      </c>
      <c r="E14" s="8">
        <f>SUM(E15:E16)</f>
        <v>35773222.71</v>
      </c>
    </row>
    <row r="15" spans="2:5" ht="12.75">
      <c r="B15" s="9" t="s">
        <v>12</v>
      </c>
      <c r="C15" s="6">
        <v>47023082.78</v>
      </c>
      <c r="D15" s="6">
        <v>23917000.52</v>
      </c>
      <c r="E15" s="6">
        <v>23244787.52</v>
      </c>
    </row>
    <row r="16" spans="2:5" ht="12.75">
      <c r="B16" s="9" t="s">
        <v>13</v>
      </c>
      <c r="C16" s="6">
        <v>33065655</v>
      </c>
      <c r="D16" s="6">
        <v>12822633.19</v>
      </c>
      <c r="E16" s="6">
        <v>12528435.19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11130629.46</v>
      </c>
      <c r="E22" s="7">
        <f>E9-E14+E18</f>
        <v>12097040.46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23862922.85</v>
      </c>
      <c r="E24" s="7">
        <f>E22-E12</f>
        <v>24829333.85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23862922.85</v>
      </c>
      <c r="E26" s="8">
        <f>E24-E18</f>
        <v>24829333.85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51"/>
      <c r="C28" s="51"/>
      <c r="D28" s="51"/>
      <c r="E28" s="5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0</v>
      </c>
      <c r="D35" s="8">
        <f>D26-D31</f>
        <v>23862922.85</v>
      </c>
      <c r="E35" s="8">
        <f>E26-E31</f>
        <v>24829333.85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65" t="s">
        <v>20</v>
      </c>
      <c r="C38" s="69" t="s">
        <v>26</v>
      </c>
      <c r="D38" s="67" t="s">
        <v>5</v>
      </c>
      <c r="E38" s="19" t="s">
        <v>6</v>
      </c>
    </row>
    <row r="39" spans="2:5" ht="13.5" thickBot="1">
      <c r="B39" s="66"/>
      <c r="C39" s="70"/>
      <c r="D39" s="6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12732293.39</v>
      </c>
      <c r="E44" s="24">
        <f>SUM(E45:E46)</f>
        <v>12732293.39</v>
      </c>
    </row>
    <row r="45" spans="2:5" ht="12.75">
      <c r="B45" s="25" t="s">
        <v>31</v>
      </c>
      <c r="C45" s="22">
        <v>0</v>
      </c>
      <c r="D45" s="26">
        <v>6987030.43</v>
      </c>
      <c r="E45" s="26">
        <v>6987030.43</v>
      </c>
    </row>
    <row r="46" spans="2:5" ht="12.75">
      <c r="B46" s="25" t="s">
        <v>32</v>
      </c>
      <c r="C46" s="22">
        <v>0</v>
      </c>
      <c r="D46" s="26">
        <v>5745262.96</v>
      </c>
      <c r="E46" s="26">
        <v>5745262.96</v>
      </c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-12732293.39</v>
      </c>
      <c r="E48" s="23">
        <f>E41-E44</f>
        <v>-12732293.39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65" t="s">
        <v>20</v>
      </c>
      <c r="C51" s="19" t="s">
        <v>3</v>
      </c>
      <c r="D51" s="67" t="s">
        <v>5</v>
      </c>
      <c r="E51" s="19" t="s">
        <v>6</v>
      </c>
    </row>
    <row r="52" spans="2:5" ht="13.5" thickBot="1">
      <c r="B52" s="66"/>
      <c r="C52" s="20" t="s">
        <v>21</v>
      </c>
      <c r="D52" s="6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47148686.78</v>
      </c>
      <c r="D54" s="26">
        <f>D10</f>
        <v>33554621.93</v>
      </c>
      <c r="E54" s="26">
        <f>E10</f>
        <v>33554621.93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-6987030.43</v>
      </c>
      <c r="E56" s="26">
        <f>E42-E45</f>
        <v>-6987030.43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6987030.43</v>
      </c>
      <c r="E58" s="26">
        <f>E45</f>
        <v>6987030.43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47023082.78</v>
      </c>
      <c r="D60" s="22">
        <f>D15</f>
        <v>23917000.52</v>
      </c>
      <c r="E60" s="22">
        <f>E15</f>
        <v>23244787.52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125604</v>
      </c>
      <c r="D64" s="23">
        <f>D54+D56-D60+D62</f>
        <v>2650590.9800000004</v>
      </c>
      <c r="E64" s="23">
        <f>E54+E56-E60+E62</f>
        <v>3322803.9800000004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125604</v>
      </c>
      <c r="D66" s="23">
        <f>D64-D56</f>
        <v>9637621.41</v>
      </c>
      <c r="E66" s="23">
        <f>E64-E56</f>
        <v>10309834.41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65" t="s">
        <v>20</v>
      </c>
      <c r="C69" s="69" t="s">
        <v>26</v>
      </c>
      <c r="D69" s="67" t="s">
        <v>5</v>
      </c>
      <c r="E69" s="19" t="s">
        <v>6</v>
      </c>
    </row>
    <row r="70" spans="2:5" ht="13.5" thickBot="1">
      <c r="B70" s="66"/>
      <c r="C70" s="70"/>
      <c r="D70" s="6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32940051</v>
      </c>
      <c r="D72" s="26">
        <f>D11</f>
        <v>27047934.63</v>
      </c>
      <c r="E72" s="26">
        <f>E11</f>
        <v>27047934.63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-5745262.96</v>
      </c>
      <c r="E74" s="26">
        <f>E75-E76</f>
        <v>-5745262.96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5745262.96</v>
      </c>
      <c r="E76" s="26">
        <f>E46</f>
        <v>5745262.96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33065655</v>
      </c>
      <c r="D78" s="22">
        <f>D16</f>
        <v>12822633.19</v>
      </c>
      <c r="E78" s="22">
        <f>E16</f>
        <v>12528435.19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-125604</v>
      </c>
      <c r="D82" s="23">
        <f>D72+D74-D78+D80</f>
        <v>8480038.479999999</v>
      </c>
      <c r="E82" s="23">
        <f>E72+E74-E78+E80</f>
        <v>8774236.479999999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-125604</v>
      </c>
      <c r="D84" s="23">
        <f>D82-D74</f>
        <v>14225301.439999998</v>
      </c>
      <c r="E84" s="23">
        <f>E82-E74</f>
        <v>14519499.439999998</v>
      </c>
    </row>
    <row r="85" spans="2:5" ht="13.5" thickBot="1">
      <c r="B85" s="27"/>
      <c r="C85" s="28"/>
      <c r="D85" s="27"/>
      <c r="E85" s="27"/>
    </row>
    <row r="87" spans="2:5" ht="12.75">
      <c r="B87" s="49" t="s">
        <v>46</v>
      </c>
      <c r="C87" s="49"/>
      <c r="D87" s="49"/>
      <c r="E87" s="49"/>
    </row>
    <row r="88" spans="2:5" ht="21" customHeight="1">
      <c r="B88" s="49"/>
      <c r="C88" s="49"/>
      <c r="D88" s="49"/>
      <c r="E88" s="49"/>
    </row>
    <row r="89" spans="2:5" ht="15.75">
      <c r="B89" s="35"/>
      <c r="C89" s="35"/>
      <c r="D89" s="35"/>
      <c r="E89" s="36"/>
    </row>
    <row r="90" spans="2:5" ht="12.75">
      <c r="B90" s="50" t="s">
        <v>47</v>
      </c>
      <c r="C90" s="50"/>
      <c r="D90" s="50"/>
      <c r="E90" s="50"/>
    </row>
    <row r="91" spans="2:5" ht="41.25" customHeight="1">
      <c r="B91" s="50"/>
      <c r="C91" s="50"/>
      <c r="D91" s="50"/>
      <c r="E91" s="50"/>
    </row>
    <row r="92" spans="2:5" ht="12.75">
      <c r="B92" s="44"/>
      <c r="C92" s="44"/>
      <c r="D92" s="44"/>
      <c r="E92" s="38"/>
    </row>
    <row r="93" spans="2:5" ht="15.75">
      <c r="B93" s="41" t="s">
        <v>48</v>
      </c>
      <c r="C93" s="47" t="s">
        <v>49</v>
      </c>
      <c r="D93" s="47"/>
      <c r="E93" s="47"/>
    </row>
    <row r="94" spans="2:5" ht="15.75">
      <c r="B94" s="42" t="s">
        <v>50</v>
      </c>
      <c r="C94" s="48" t="s">
        <v>51</v>
      </c>
      <c r="D94" s="48"/>
      <c r="E94" s="48"/>
    </row>
    <row r="95" spans="2:5" ht="16.5">
      <c r="B95" s="39"/>
      <c r="C95" s="39"/>
      <c r="D95" s="39"/>
      <c r="E95" s="40"/>
    </row>
    <row r="96" spans="2:5" ht="15.75">
      <c r="B96" s="47" t="s">
        <v>52</v>
      </c>
      <c r="C96" s="47"/>
      <c r="D96" s="47"/>
      <c r="E96" s="47"/>
    </row>
    <row r="97" spans="2:5" ht="15.75">
      <c r="B97" s="48" t="s">
        <v>53</v>
      </c>
      <c r="C97" s="48"/>
      <c r="D97" s="48"/>
      <c r="E97" s="48"/>
    </row>
  </sheetData>
  <sheetProtection/>
  <mergeCells count="21">
    <mergeCell ref="B87:E88"/>
    <mergeCell ref="B90:E91"/>
    <mergeCell ref="C93:E93"/>
    <mergeCell ref="C94:E94"/>
    <mergeCell ref="B96:E96"/>
    <mergeCell ref="B97:E97"/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2"/>
  <rowBreaks count="1" manualBreakCount="1">
    <brk id="67" max="255" man="1"/>
  </rowBreaks>
  <colBreaks count="1" manualBreakCount="1">
    <brk id="1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98"/>
  <sheetViews>
    <sheetView view="pageBreakPreview" zoomScaleSheetLayoutView="100" zoomScalePageLayoutView="0" workbookViewId="0" topLeftCell="A1">
      <pane ySplit="8" topLeftCell="A9" activePane="bottomLeft" state="frozen"/>
      <selection pane="topLeft" activeCell="A9" sqref="A9"/>
      <selection pane="bottomLeft" activeCell="A9" sqref="A9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52" t="s">
        <v>44</v>
      </c>
      <c r="C2" s="53"/>
      <c r="D2" s="53"/>
      <c r="E2" s="54"/>
    </row>
    <row r="3" spans="2:5" ht="12.75">
      <c r="B3" s="55" t="s">
        <v>0</v>
      </c>
      <c r="C3" s="56"/>
      <c r="D3" s="56"/>
      <c r="E3" s="57"/>
    </row>
    <row r="4" spans="2:5" ht="12.75">
      <c r="B4" s="55" t="s">
        <v>61</v>
      </c>
      <c r="C4" s="56"/>
      <c r="D4" s="56"/>
      <c r="E4" s="57"/>
    </row>
    <row r="5" spans="2:5" ht="13.5" thickBot="1">
      <c r="B5" s="58" t="s">
        <v>1</v>
      </c>
      <c r="C5" s="59"/>
      <c r="D5" s="59"/>
      <c r="E5" s="60"/>
    </row>
    <row r="6" spans="2:5" ht="13.5" thickBot="1">
      <c r="B6" s="2"/>
      <c r="C6" s="2"/>
      <c r="D6" s="2"/>
      <c r="E6" s="2"/>
    </row>
    <row r="7" spans="2:5" ht="12.75">
      <c r="B7" s="61" t="s">
        <v>2</v>
      </c>
      <c r="C7" s="3" t="s">
        <v>3</v>
      </c>
      <c r="D7" s="63" t="s">
        <v>5</v>
      </c>
      <c r="E7" s="3" t="s">
        <v>6</v>
      </c>
    </row>
    <row r="8" spans="2:5" ht="13.5" thickBot="1">
      <c r="B8" s="62"/>
      <c r="C8" s="4" t="s">
        <v>4</v>
      </c>
      <c r="D8" s="64"/>
      <c r="E8" s="4" t="s">
        <v>7</v>
      </c>
    </row>
    <row r="9" spans="2:5" ht="12.75">
      <c r="B9" s="7" t="s">
        <v>8</v>
      </c>
      <c r="C9" s="8">
        <f>SUM(C10:C12)</f>
        <v>80088737.78</v>
      </c>
      <c r="D9" s="8">
        <f>SUM(D10:D12)</f>
        <v>54910918.75</v>
      </c>
      <c r="E9" s="8">
        <f>SUM(E10:E12)</f>
        <v>54910918.75</v>
      </c>
    </row>
    <row r="10" spans="2:5" ht="12.75">
      <c r="B10" s="9" t="s">
        <v>9</v>
      </c>
      <c r="C10" s="6">
        <v>47148686.78</v>
      </c>
      <c r="D10" s="6">
        <v>37214288.18</v>
      </c>
      <c r="E10" s="6">
        <v>37214288.18</v>
      </c>
    </row>
    <row r="11" spans="2:5" ht="12.75">
      <c r="B11" s="9" t="s">
        <v>10</v>
      </c>
      <c r="C11" s="6">
        <v>32940051</v>
      </c>
      <c r="D11" s="6">
        <v>30428923.96</v>
      </c>
      <c r="E11" s="6">
        <v>30428923.96</v>
      </c>
    </row>
    <row r="12" spans="2:5" ht="12.75">
      <c r="B12" s="9" t="s">
        <v>11</v>
      </c>
      <c r="C12" s="6">
        <f>C48</f>
        <v>0</v>
      </c>
      <c r="D12" s="6">
        <f>D48</f>
        <v>-12732293.39</v>
      </c>
      <c r="E12" s="6">
        <f>E48</f>
        <v>-12732293.39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80088737.78</v>
      </c>
      <c r="D14" s="8">
        <f>SUM(D15:D16)</f>
        <v>43871236.32</v>
      </c>
      <c r="E14" s="8">
        <f>SUM(E15:E16)</f>
        <v>43870246.32</v>
      </c>
    </row>
    <row r="15" spans="2:5" ht="12.75">
      <c r="B15" s="9" t="s">
        <v>12</v>
      </c>
      <c r="C15" s="6">
        <v>47023082.78</v>
      </c>
      <c r="D15" s="6">
        <v>28487970.28</v>
      </c>
      <c r="E15" s="6">
        <v>28486980.28</v>
      </c>
    </row>
    <row r="16" spans="2:5" ht="12.75">
      <c r="B16" s="9" t="s">
        <v>13</v>
      </c>
      <c r="C16" s="6">
        <v>33065655</v>
      </c>
      <c r="D16" s="6">
        <v>15383266.04</v>
      </c>
      <c r="E16" s="6">
        <v>15383266.04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11039682.43</v>
      </c>
      <c r="E22" s="7">
        <f>E9-E14+E18</f>
        <v>11040672.43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23771975.82</v>
      </c>
      <c r="E24" s="7">
        <f>E22-E12</f>
        <v>23772965.82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23771975.82</v>
      </c>
      <c r="E26" s="8">
        <f>E24-E18</f>
        <v>23772965.82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51"/>
      <c r="C28" s="51"/>
      <c r="D28" s="51"/>
      <c r="E28" s="5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0</v>
      </c>
      <c r="D35" s="8">
        <f>D26-D31</f>
        <v>23771975.82</v>
      </c>
      <c r="E35" s="8">
        <f>E26-E31</f>
        <v>23772965.82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65" t="s">
        <v>20</v>
      </c>
      <c r="C38" s="69" t="s">
        <v>26</v>
      </c>
      <c r="D38" s="67" t="s">
        <v>5</v>
      </c>
      <c r="E38" s="19" t="s">
        <v>6</v>
      </c>
    </row>
    <row r="39" spans="2:5" ht="13.5" thickBot="1">
      <c r="B39" s="66"/>
      <c r="C39" s="70"/>
      <c r="D39" s="6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12732293.39</v>
      </c>
      <c r="E44" s="24">
        <f>SUM(E45:E46)</f>
        <v>12732293.39</v>
      </c>
    </row>
    <row r="45" spans="2:5" ht="12.75">
      <c r="B45" s="25" t="s">
        <v>31</v>
      </c>
      <c r="C45" s="22">
        <v>0</v>
      </c>
      <c r="D45" s="26">
        <v>6987030.43</v>
      </c>
      <c r="E45" s="26">
        <v>6987030.43</v>
      </c>
    </row>
    <row r="46" spans="2:5" ht="12.75">
      <c r="B46" s="25" t="s">
        <v>32</v>
      </c>
      <c r="C46" s="22">
        <v>0</v>
      </c>
      <c r="D46" s="26">
        <v>5745262.96</v>
      </c>
      <c r="E46" s="26">
        <v>5745262.96</v>
      </c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-12732293.39</v>
      </c>
      <c r="E48" s="23">
        <f>E41-E44</f>
        <v>-12732293.39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65" t="s">
        <v>20</v>
      </c>
      <c r="C51" s="19" t="s">
        <v>3</v>
      </c>
      <c r="D51" s="67" t="s">
        <v>5</v>
      </c>
      <c r="E51" s="19" t="s">
        <v>6</v>
      </c>
    </row>
    <row r="52" spans="2:5" ht="13.5" thickBot="1">
      <c r="B52" s="66"/>
      <c r="C52" s="20" t="s">
        <v>21</v>
      </c>
      <c r="D52" s="6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47148686.78</v>
      </c>
      <c r="D54" s="26">
        <f>D10</f>
        <v>37214288.18</v>
      </c>
      <c r="E54" s="26">
        <f>E10</f>
        <v>37214288.18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-6987030.43</v>
      </c>
      <c r="E56" s="26">
        <f>E42-E45</f>
        <v>-6987030.43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6987030.43</v>
      </c>
      <c r="E58" s="26">
        <f>E45</f>
        <v>6987030.43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47023082.78</v>
      </c>
      <c r="D60" s="22">
        <f>D15</f>
        <v>28487970.28</v>
      </c>
      <c r="E60" s="22">
        <f>E15</f>
        <v>28486980.28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125604</v>
      </c>
      <c r="D64" s="23">
        <f>D54+D56-D60+D62</f>
        <v>1739287.4699999988</v>
      </c>
      <c r="E64" s="23">
        <f>E54+E56-E60+E62</f>
        <v>1740277.4699999988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125604</v>
      </c>
      <c r="D66" s="23">
        <f>D64-D56</f>
        <v>8726317.899999999</v>
      </c>
      <c r="E66" s="23">
        <f>E64-E56</f>
        <v>8727307.899999999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65" t="s">
        <v>20</v>
      </c>
      <c r="C69" s="69" t="s">
        <v>26</v>
      </c>
      <c r="D69" s="67" t="s">
        <v>5</v>
      </c>
      <c r="E69" s="19" t="s">
        <v>6</v>
      </c>
    </row>
    <row r="70" spans="2:5" ht="13.5" thickBot="1">
      <c r="B70" s="66"/>
      <c r="C70" s="70"/>
      <c r="D70" s="6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32940051</v>
      </c>
      <c r="D72" s="26">
        <f>D11</f>
        <v>30428923.96</v>
      </c>
      <c r="E72" s="26">
        <f>E11</f>
        <v>30428923.96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-5745262.96</v>
      </c>
      <c r="E74" s="26">
        <f>E75-E76</f>
        <v>-5745262.96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5745262.96</v>
      </c>
      <c r="E76" s="26">
        <f>E46</f>
        <v>5745262.96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33065655</v>
      </c>
      <c r="D78" s="22">
        <f>D16</f>
        <v>15383266.04</v>
      </c>
      <c r="E78" s="22">
        <f>E16</f>
        <v>15383266.04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-125604</v>
      </c>
      <c r="D82" s="23">
        <f>D72+D74-D78+D80</f>
        <v>9300394.96</v>
      </c>
      <c r="E82" s="23">
        <f>E72+E74-E78+E80</f>
        <v>9300394.96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-125604</v>
      </c>
      <c r="D84" s="23">
        <f>D82-D74</f>
        <v>15045657.920000002</v>
      </c>
      <c r="E84" s="23">
        <f>E82-E74</f>
        <v>15045657.920000002</v>
      </c>
    </row>
    <row r="85" spans="2:5" ht="13.5" thickBot="1">
      <c r="B85" s="27"/>
      <c r="C85" s="28"/>
      <c r="D85" s="27"/>
      <c r="E85" s="27"/>
    </row>
    <row r="88" spans="2:5" ht="12.75">
      <c r="B88" s="49" t="s">
        <v>46</v>
      </c>
      <c r="C88" s="49"/>
      <c r="D88" s="49"/>
      <c r="E88" s="49"/>
    </row>
    <row r="89" spans="2:5" ht="21" customHeight="1">
      <c r="B89" s="49"/>
      <c r="C89" s="49"/>
      <c r="D89" s="49"/>
      <c r="E89" s="49"/>
    </row>
    <row r="90" spans="2:5" ht="21" customHeight="1">
      <c r="B90" s="35"/>
      <c r="C90" s="35"/>
      <c r="D90" s="35"/>
      <c r="E90" s="36"/>
    </row>
    <row r="91" spans="2:5" ht="12.75">
      <c r="B91" s="50" t="s">
        <v>47</v>
      </c>
      <c r="C91" s="50"/>
      <c r="D91" s="50"/>
      <c r="E91" s="50"/>
    </row>
    <row r="92" spans="2:5" ht="48.75" customHeight="1">
      <c r="B92" s="50"/>
      <c r="C92" s="50"/>
      <c r="D92" s="50"/>
      <c r="E92" s="50"/>
    </row>
    <row r="93" spans="2:5" ht="12.75">
      <c r="B93" s="45"/>
      <c r="C93" s="45"/>
      <c r="D93" s="45"/>
      <c r="E93" s="38"/>
    </row>
    <row r="94" spans="2:5" ht="15.75">
      <c r="B94" s="41" t="s">
        <v>48</v>
      </c>
      <c r="C94" s="47" t="s">
        <v>49</v>
      </c>
      <c r="D94" s="47"/>
      <c r="E94" s="47"/>
    </row>
    <row r="95" spans="2:5" ht="15.75">
      <c r="B95" s="42" t="s">
        <v>50</v>
      </c>
      <c r="C95" s="48" t="s">
        <v>51</v>
      </c>
      <c r="D95" s="48"/>
      <c r="E95" s="48"/>
    </row>
    <row r="96" spans="2:5" ht="16.5">
      <c r="B96" s="39"/>
      <c r="C96" s="39"/>
      <c r="D96" s="39"/>
      <c r="E96" s="40"/>
    </row>
    <row r="97" spans="2:5" ht="15.75">
      <c r="B97" s="47" t="s">
        <v>52</v>
      </c>
      <c r="C97" s="47"/>
      <c r="D97" s="47"/>
      <c r="E97" s="47"/>
    </row>
    <row r="98" spans="2:5" ht="15.75">
      <c r="B98" s="48" t="s">
        <v>53</v>
      </c>
      <c r="C98" s="48"/>
      <c r="D98" s="48"/>
      <c r="E98" s="48"/>
    </row>
  </sheetData>
  <sheetProtection/>
  <mergeCells count="21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  <mergeCell ref="B88:E89"/>
    <mergeCell ref="B91:E92"/>
    <mergeCell ref="C94:E94"/>
    <mergeCell ref="C95:E95"/>
    <mergeCell ref="B97:E97"/>
    <mergeCell ref="B98:E98"/>
  </mergeCells>
  <printOptions/>
  <pageMargins left="0.7" right="0.7" top="0.75" bottom="0.75" header="0.3" footer="0.3"/>
  <pageSetup fitToHeight="0" fitToWidth="1" horizontalDpi="600" verticalDpi="600" orientation="portrait" scale="68" r:id="rId2"/>
  <rowBreaks count="1" manualBreakCount="1">
    <brk id="67" max="255" man="1"/>
  </rowBreaks>
  <colBreaks count="1" manualBreakCount="1">
    <brk id="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User</cp:lastModifiedBy>
  <cp:lastPrinted>2016-12-20T19:32:28Z</cp:lastPrinted>
  <dcterms:created xsi:type="dcterms:W3CDTF">2016-10-11T20:00:09Z</dcterms:created>
  <dcterms:modified xsi:type="dcterms:W3CDTF">2020-01-14T16:58:13Z</dcterms:modified>
  <cp:category/>
  <cp:version/>
  <cp:contentType/>
  <cp:contentStatus/>
</cp:coreProperties>
</file>