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ASEH INFORMES TRIMESTRALES 2025\CUENTA PUBLICA 2025\VI.2.3 DISCIPLINA FINANCIERA\"/>
    </mc:Choice>
  </mc:AlternateContent>
  <xr:revisionPtr revIDLastSave="0" documentId="13_ncr:1_{92605FD8-E90C-4C81-AD2C-5BDE24B491A2}" xr6:coauthVersionLast="47" xr6:coauthVersionMax="47" xr10:uidLastSave="{00000000-0000-0000-0000-000000000000}"/>
  <bookViews>
    <workbookView xWindow="-120" yWindow="-120" windowWidth="29040" windowHeight="15720" xr2:uid="{2763FC14-9056-4FE8-91B8-625C9EC75967}"/>
  </bookViews>
  <sheets>
    <sheet name="PEDSP" sheetId="1" r:id="rId1"/>
    <sheet name="F6a_EAEPED_COG" sheetId="2" state="hidden" r:id="rId2"/>
  </sheets>
  <definedNames>
    <definedName name="_xlnm.Print_Titles" localSheetId="1">F6a_EAEPED_COG!$2:$9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8" i="2" l="1"/>
  <c r="I158" i="2" s="1"/>
  <c r="F157" i="2"/>
  <c r="I157" i="2" s="1"/>
  <c r="I156" i="2"/>
  <c r="F156" i="2"/>
  <c r="F155" i="2"/>
  <c r="I155" i="2" s="1"/>
  <c r="F154" i="2"/>
  <c r="I154" i="2" s="1"/>
  <c r="F153" i="2"/>
  <c r="I153" i="2" s="1"/>
  <c r="F152" i="2"/>
  <c r="I152" i="2" s="1"/>
  <c r="H151" i="2"/>
  <c r="G151" i="2"/>
  <c r="E151" i="2"/>
  <c r="D151" i="2"/>
  <c r="F150" i="2"/>
  <c r="I150" i="2" s="1"/>
  <c r="F149" i="2"/>
  <c r="I149" i="2" s="1"/>
  <c r="F148" i="2"/>
  <c r="I148" i="2" s="1"/>
  <c r="H147" i="2"/>
  <c r="G147" i="2"/>
  <c r="E147" i="2"/>
  <c r="D147" i="2"/>
  <c r="F146" i="2"/>
  <c r="I146" i="2" s="1"/>
  <c r="F145" i="2"/>
  <c r="I145" i="2" s="1"/>
  <c r="F144" i="2"/>
  <c r="I144" i="2" s="1"/>
  <c r="F143" i="2"/>
  <c r="F138" i="2" s="1"/>
  <c r="I138" i="2" s="1"/>
  <c r="I142" i="2"/>
  <c r="F142" i="2"/>
  <c r="F141" i="2"/>
  <c r="I141" i="2" s="1"/>
  <c r="F140" i="2"/>
  <c r="I140" i="2" s="1"/>
  <c r="F139" i="2"/>
  <c r="I139" i="2" s="1"/>
  <c r="H138" i="2"/>
  <c r="G138" i="2"/>
  <c r="E138" i="2"/>
  <c r="D138" i="2"/>
  <c r="F137" i="2"/>
  <c r="I137" i="2" s="1"/>
  <c r="F136" i="2"/>
  <c r="I136" i="2" s="1"/>
  <c r="F135" i="2"/>
  <c r="I135" i="2" s="1"/>
  <c r="H134" i="2"/>
  <c r="G134" i="2"/>
  <c r="F134" i="2"/>
  <c r="I134" i="2" s="1"/>
  <c r="E134" i="2"/>
  <c r="D134" i="2"/>
  <c r="F133" i="2"/>
  <c r="I133" i="2" s="1"/>
  <c r="F132" i="2"/>
  <c r="I132" i="2" s="1"/>
  <c r="F131" i="2"/>
  <c r="I131" i="2" s="1"/>
  <c r="F130" i="2"/>
  <c r="I130" i="2" s="1"/>
  <c r="F129" i="2"/>
  <c r="F124" i="2" s="1"/>
  <c r="I124" i="2" s="1"/>
  <c r="I128" i="2"/>
  <c r="F128" i="2"/>
  <c r="F127" i="2"/>
  <c r="I127" i="2" s="1"/>
  <c r="F126" i="2"/>
  <c r="I126" i="2" s="1"/>
  <c r="F125" i="2"/>
  <c r="I125" i="2" s="1"/>
  <c r="H124" i="2"/>
  <c r="G124" i="2"/>
  <c r="E124" i="2"/>
  <c r="D124" i="2"/>
  <c r="F123" i="2"/>
  <c r="I123" i="2" s="1"/>
  <c r="F122" i="2"/>
  <c r="I122" i="2" s="1"/>
  <c r="F121" i="2"/>
  <c r="I121" i="2" s="1"/>
  <c r="F120" i="2"/>
  <c r="I120" i="2" s="1"/>
  <c r="F119" i="2"/>
  <c r="I119" i="2" s="1"/>
  <c r="I118" i="2"/>
  <c r="F118" i="2"/>
  <c r="F117" i="2"/>
  <c r="I117" i="2" s="1"/>
  <c r="F116" i="2"/>
  <c r="I116" i="2" s="1"/>
  <c r="F115" i="2"/>
  <c r="I115" i="2" s="1"/>
  <c r="H114" i="2"/>
  <c r="G114" i="2"/>
  <c r="F114" i="2"/>
  <c r="I114" i="2" s="1"/>
  <c r="E114" i="2"/>
  <c r="D114" i="2"/>
  <c r="F113" i="2"/>
  <c r="I113" i="2" s="1"/>
  <c r="F112" i="2"/>
  <c r="I112" i="2" s="1"/>
  <c r="F111" i="2"/>
  <c r="I111" i="2" s="1"/>
  <c r="F110" i="2"/>
  <c r="I110" i="2" s="1"/>
  <c r="F109" i="2"/>
  <c r="I109" i="2" s="1"/>
  <c r="I108" i="2"/>
  <c r="F108" i="2"/>
  <c r="F107" i="2"/>
  <c r="I107" i="2" s="1"/>
  <c r="F106" i="2"/>
  <c r="I106" i="2" s="1"/>
  <c r="F105" i="2"/>
  <c r="I105" i="2" s="1"/>
  <c r="H104" i="2"/>
  <c r="G104" i="2"/>
  <c r="G85" i="2" s="1"/>
  <c r="F104" i="2"/>
  <c r="I104" i="2" s="1"/>
  <c r="E104" i="2"/>
  <c r="D104" i="2"/>
  <c r="F103" i="2"/>
  <c r="I103" i="2" s="1"/>
  <c r="F102" i="2"/>
  <c r="I102" i="2" s="1"/>
  <c r="F101" i="2"/>
  <c r="I101" i="2" s="1"/>
  <c r="F100" i="2"/>
  <c r="I100" i="2" s="1"/>
  <c r="F99" i="2"/>
  <c r="I99" i="2" s="1"/>
  <c r="I98" i="2"/>
  <c r="F98" i="2"/>
  <c r="F97" i="2"/>
  <c r="I97" i="2" s="1"/>
  <c r="F96" i="2"/>
  <c r="I96" i="2" s="1"/>
  <c r="F95" i="2"/>
  <c r="I95" i="2" s="1"/>
  <c r="H94" i="2"/>
  <c r="G94" i="2"/>
  <c r="F94" i="2"/>
  <c r="I94" i="2" s="1"/>
  <c r="E94" i="2"/>
  <c r="D94" i="2"/>
  <c r="F93" i="2"/>
  <c r="I93" i="2" s="1"/>
  <c r="F92" i="2"/>
  <c r="I92" i="2" s="1"/>
  <c r="F91" i="2"/>
  <c r="I91" i="2" s="1"/>
  <c r="F90" i="2"/>
  <c r="I90" i="2" s="1"/>
  <c r="F89" i="2"/>
  <c r="I89" i="2" s="1"/>
  <c r="I88" i="2"/>
  <c r="F88" i="2"/>
  <c r="F87" i="2"/>
  <c r="I87" i="2" s="1"/>
  <c r="H86" i="2"/>
  <c r="G86" i="2"/>
  <c r="E86" i="2"/>
  <c r="E85" i="2" s="1"/>
  <c r="D86" i="2"/>
  <c r="D85" i="2" s="1"/>
  <c r="H85" i="2"/>
  <c r="F83" i="2"/>
  <c r="I83" i="2" s="1"/>
  <c r="F82" i="2"/>
  <c r="I82" i="2" s="1"/>
  <c r="F81" i="2"/>
  <c r="I81" i="2" s="1"/>
  <c r="F80" i="2"/>
  <c r="F76" i="2" s="1"/>
  <c r="I76" i="2" s="1"/>
  <c r="I79" i="2"/>
  <c r="F79" i="2"/>
  <c r="F78" i="2"/>
  <c r="I78" i="2" s="1"/>
  <c r="F77" i="2"/>
  <c r="I77" i="2" s="1"/>
  <c r="H76" i="2"/>
  <c r="G76" i="2"/>
  <c r="E76" i="2"/>
  <c r="D76" i="2"/>
  <c r="I75" i="2"/>
  <c r="F75" i="2"/>
  <c r="F74" i="2"/>
  <c r="I74" i="2" s="1"/>
  <c r="F73" i="2"/>
  <c r="I73" i="2" s="1"/>
  <c r="H72" i="2"/>
  <c r="G72" i="2"/>
  <c r="F72" i="2"/>
  <c r="I72" i="2" s="1"/>
  <c r="E72" i="2"/>
  <c r="D72" i="2"/>
  <c r="I71" i="2"/>
  <c r="F71" i="2"/>
  <c r="F70" i="2"/>
  <c r="I70" i="2" s="1"/>
  <c r="F69" i="2"/>
  <c r="I69" i="2" s="1"/>
  <c r="F68" i="2"/>
  <c r="I68" i="2" s="1"/>
  <c r="F67" i="2"/>
  <c r="I67" i="2" s="1"/>
  <c r="F66" i="2"/>
  <c r="I66" i="2" s="1"/>
  <c r="I65" i="2"/>
  <c r="F65" i="2"/>
  <c r="F64" i="2"/>
  <c r="I64" i="2" s="1"/>
  <c r="H63" i="2"/>
  <c r="G63" i="2"/>
  <c r="E63" i="2"/>
  <c r="D63" i="2"/>
  <c r="F62" i="2"/>
  <c r="I62" i="2" s="1"/>
  <c r="I61" i="2"/>
  <c r="F61" i="2"/>
  <c r="F60" i="2"/>
  <c r="I60" i="2" s="1"/>
  <c r="H59" i="2"/>
  <c r="G59" i="2"/>
  <c r="E59" i="2"/>
  <c r="D59" i="2"/>
  <c r="F58" i="2"/>
  <c r="I58" i="2" s="1"/>
  <c r="I57" i="2"/>
  <c r="F57" i="2"/>
  <c r="F56" i="2"/>
  <c r="I56" i="2" s="1"/>
  <c r="F55" i="2"/>
  <c r="I55" i="2" s="1"/>
  <c r="F54" i="2"/>
  <c r="I54" i="2" s="1"/>
  <c r="F53" i="2"/>
  <c r="I53" i="2" s="1"/>
  <c r="F52" i="2"/>
  <c r="I52" i="2" s="1"/>
  <c r="I51" i="2"/>
  <c r="F51" i="2"/>
  <c r="F50" i="2"/>
  <c r="I50" i="2" s="1"/>
  <c r="H49" i="2"/>
  <c r="G49" i="2"/>
  <c r="E49" i="2"/>
  <c r="D49" i="2"/>
  <c r="F48" i="2"/>
  <c r="I48" i="2" s="1"/>
  <c r="I47" i="2"/>
  <c r="F47" i="2"/>
  <c r="F46" i="2"/>
  <c r="I46" i="2" s="1"/>
  <c r="I45" i="2"/>
  <c r="F45" i="2"/>
  <c r="F44" i="2"/>
  <c r="I44" i="2" s="1"/>
  <c r="F43" i="2"/>
  <c r="I43" i="2" s="1"/>
  <c r="F42" i="2"/>
  <c r="I42" i="2" s="1"/>
  <c r="I41" i="2"/>
  <c r="F41" i="2"/>
  <c r="F40" i="2"/>
  <c r="I40" i="2" s="1"/>
  <c r="I39" i="2" s="1"/>
  <c r="H39" i="2"/>
  <c r="G39" i="2"/>
  <c r="E39" i="2"/>
  <c r="D39" i="2"/>
  <c r="F38" i="2"/>
  <c r="I38" i="2" s="1"/>
  <c r="I37" i="2"/>
  <c r="F37" i="2"/>
  <c r="F36" i="2"/>
  <c r="I36" i="2" s="1"/>
  <c r="I35" i="2"/>
  <c r="F35" i="2"/>
  <c r="F34" i="2"/>
  <c r="I34" i="2" s="1"/>
  <c r="F33" i="2"/>
  <c r="I33" i="2" s="1"/>
  <c r="F32" i="2"/>
  <c r="I32" i="2" s="1"/>
  <c r="I31" i="2"/>
  <c r="F31" i="2"/>
  <c r="F30" i="2"/>
  <c r="I30" i="2" s="1"/>
  <c r="H29" i="2"/>
  <c r="G29" i="2"/>
  <c r="E29" i="2"/>
  <c r="D29" i="2"/>
  <c r="F28" i="2"/>
  <c r="I28" i="2" s="1"/>
  <c r="I27" i="2"/>
  <c r="F27" i="2"/>
  <c r="F26" i="2"/>
  <c r="I26" i="2" s="1"/>
  <c r="I25" i="2"/>
  <c r="F25" i="2"/>
  <c r="F24" i="2"/>
  <c r="I24" i="2" s="1"/>
  <c r="F23" i="2"/>
  <c r="I23" i="2" s="1"/>
  <c r="F22" i="2"/>
  <c r="I22" i="2" s="1"/>
  <c r="I21" i="2"/>
  <c r="F21" i="2"/>
  <c r="F20" i="2"/>
  <c r="I20" i="2" s="1"/>
  <c r="H19" i="2"/>
  <c r="G19" i="2"/>
  <c r="E19" i="2"/>
  <c r="D19" i="2"/>
  <c r="F18" i="2"/>
  <c r="I18" i="2" s="1"/>
  <c r="I17" i="2"/>
  <c r="F17" i="2"/>
  <c r="F16" i="2"/>
  <c r="I16" i="2" s="1"/>
  <c r="I15" i="2"/>
  <c r="F15" i="2"/>
  <c r="F14" i="2"/>
  <c r="I14" i="2" s="1"/>
  <c r="F13" i="2"/>
  <c r="I13" i="2" s="1"/>
  <c r="F12" i="2"/>
  <c r="F11" i="2" s="1"/>
  <c r="H11" i="2"/>
  <c r="H10" i="2" s="1"/>
  <c r="H160" i="2" s="1"/>
  <c r="G11" i="2"/>
  <c r="E11" i="2"/>
  <c r="D11" i="2"/>
  <c r="G10" i="2"/>
  <c r="G160" i="2" s="1"/>
  <c r="E10" i="2"/>
  <c r="D10" i="2"/>
  <c r="D160" i="2" s="1"/>
  <c r="I19" i="2" l="1"/>
  <c r="I49" i="2"/>
  <c r="I29" i="2"/>
  <c r="E160" i="2"/>
  <c r="I80" i="2"/>
  <c r="I143" i="2"/>
  <c r="F147" i="2"/>
  <c r="I147" i="2" s="1"/>
  <c r="F151" i="2"/>
  <c r="I151" i="2" s="1"/>
  <c r="I129" i="2"/>
  <c r="F29" i="2"/>
  <c r="F39" i="2"/>
  <c r="F59" i="2"/>
  <c r="I59" i="2" s="1"/>
  <c r="F86" i="2"/>
  <c r="F19" i="2"/>
  <c r="F10" i="2" s="1"/>
  <c r="F49" i="2"/>
  <c r="F63" i="2"/>
  <c r="I63" i="2" s="1"/>
  <c r="I12" i="2"/>
  <c r="I11" i="2" s="1"/>
  <c r="I10" i="2" l="1"/>
  <c r="I86" i="2"/>
  <c r="I85" i="2" s="1"/>
  <c r="F85" i="2"/>
  <c r="F160" i="2" s="1"/>
  <c r="I160" i="2" l="1"/>
  <c r="H28" i="1"/>
  <c r="H23" i="1"/>
  <c r="H11" i="1"/>
  <c r="H10" i="1" s="1"/>
  <c r="D22" i="1"/>
  <c r="C22" i="1"/>
  <c r="C10" i="1"/>
  <c r="E22" i="1"/>
  <c r="E10" i="1"/>
  <c r="D10" i="1"/>
  <c r="G22" i="1"/>
  <c r="F22" i="1"/>
  <c r="G10" i="1"/>
  <c r="F10" i="1"/>
  <c r="H22" i="1" l="1"/>
  <c r="H33" i="1" s="1"/>
  <c r="C33" i="1"/>
  <c r="E33" i="1"/>
  <c r="D33" i="1"/>
  <c r="F33" i="1"/>
  <c r="G33" i="1"/>
</calcChain>
</file>

<file path=xl/sharedStrings.xml><?xml version="1.0" encoding="utf-8"?>
<sst xmlns="http://schemas.openxmlformats.org/spreadsheetml/2006/main" count="204" uniqueCount="112">
  <si>
    <t>MUNICIPIO DE FRANCISCO I. MADERO, HIDALGO (a)</t>
  </si>
  <si>
    <t>Estado Analítico del Ejercicio del Presupuesto de Egresos Detallado - LDF</t>
  </si>
  <si>
    <t>Clasificación de Servicios Personales por Categoría</t>
  </si>
  <si>
    <t>(PESOS)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</si>
  <si>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</si>
  <si>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</si>
  <si>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</si>
  <si>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</si>
  <si>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</si>
  <si>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</si>
  <si>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</si>
  <si>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</si>
  <si>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</si>
  <si>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</si>
  <si>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</si>
  <si>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</si>
  <si>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</si>
  <si>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</si>
  <si>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</si>
  <si>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</si>
  <si>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</si>
  <si>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</si>
  <si>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</si>
  <si>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</si>
  <si>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PRESIDENTA MUNICIPAL CONSTITUCIONAL </t>
  </si>
  <si>
    <t>L.D. HUGO GONZÁLEZ DELGADO</t>
  </si>
  <si>
    <t>SÍNDICO PROPIETARIO</t>
  </si>
  <si>
    <t>LIC. CARLOS CONTRERAS ÁNGELES</t>
  </si>
  <si>
    <t>PROFRA. MARICELA HERNÁNDEZ LUGO</t>
  </si>
  <si>
    <t>TESORERO MUNICIPAL</t>
  </si>
  <si>
    <t>Del 1 de Enero al 31 de Diciembre de 2025 (b)</t>
  </si>
  <si>
    <t xml:space="preserve">Clasificación por Objeto del Gasto (Capítulo y Concepto) </t>
  </si>
  <si>
    <t>Concepto (c)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</si>
  <si>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</si>
  <si>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</si>
  <si>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</si>
  <si>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</si>
  <si>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</si>
  <si>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</si>
  <si>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</si>
  <si>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</si>
  <si>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</si>
  <si>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</si>
  <si>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</si>
  <si>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</si>
  <si>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</si>
  <si>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</si>
  <si>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</si>
  <si>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</si>
  <si>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</si>
  <si>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</si>
  <si>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</si>
  <si>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</si>
  <si>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</si>
  <si>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</si>
  <si>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</si>
  <si>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</si>
  <si>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</si>
  <si>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</si>
  <si>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</si>
  <si>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</si>
  <si>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</si>
  <si>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</si>
  <si>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</si>
  <si>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</si>
  <si>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</si>
  <si>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</si>
  <si>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</si>
  <si>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</si>
  <si>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</si>
  <si>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</si>
  <si>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</si>
  <si>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</si>
  <si>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</si>
  <si>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</si>
  <si>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</si>
  <si>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</si>
  <si>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</si>
  <si>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</si>
  <si>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</si>
  <si>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</si>
  <si>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</si>
  <si>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</si>
  <si>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</si>
  <si>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</si>
  <si>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</si>
  <si>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</si>
  <si>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</si>
  <si>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</si>
  <si>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</si>
  <si>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</si>
  <si>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</si>
  <si>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</si>
  <si>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</si>
  <si>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</si>
  <si>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</si>
  <si>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</si>
  <si>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</si>
  <si>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</si>
  <si>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</si>
  <si>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</si>
  <si>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</si>
  <si>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</si>
  <si>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</si>
  <si>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</si>
  <si>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</si>
  <si>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</si>
  <si>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</si>
  <si>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</si>
  <si>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</si>
  <si>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</si>
  <si>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Cuenta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</si>
</sst>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333333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44" fontId="2" fillId="0" borderId="0" xfId="1" applyFont="1"/>
    <xf numFmtId="44" fontId="3" fillId="2" borderId="1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4" fontId="2" fillId="0" borderId="0" xfId="0" applyNumberFormat="1" applyFont="1"/>
    <xf numFmtId="0" fontId="2" fillId="0" borderId="4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44" fontId="6" fillId="0" borderId="0" xfId="1" applyFont="1" applyAlignment="1">
      <alignment horizontal="center" wrapText="1"/>
    </xf>
    <xf numFmtId="44" fontId="4" fillId="0" borderId="0" xfId="1" applyFont="1" applyBorder="1"/>
    <xf numFmtId="44" fontId="5" fillId="0" borderId="0" xfId="1" applyFont="1" applyBorder="1"/>
    <xf numFmtId="0" fontId="9" fillId="0" borderId="0" xfId="0" applyFont="1"/>
    <xf numFmtId="44" fontId="9" fillId="0" borderId="0" xfId="1" applyFont="1"/>
    <xf numFmtId="44" fontId="9" fillId="0" borderId="0" xfId="1" applyFont="1" applyBorder="1"/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4" fontId="3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indent="3"/>
    </xf>
    <xf numFmtId="0" fontId="2" fillId="0" borderId="16" xfId="0" applyFont="1" applyBorder="1"/>
    <xf numFmtId="164" fontId="2" fillId="0" borderId="16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64" fontId="3" fillId="0" borderId="2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44" fontId="7" fillId="3" borderId="0" xfId="1" applyFont="1" applyFill="1" applyBorder="1" applyAlignment="1">
      <alignment horizontal="center" vertical="center" wrapText="1"/>
    </xf>
    <xf numFmtId="44" fontId="8" fillId="3" borderId="0" xfId="1" applyFont="1" applyFill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4" fontId="8" fillId="3" borderId="0" xfId="0" applyNumberFormat="1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4" fontId="3" fillId="2" borderId="10" xfId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 wrapText="1"/>
    </xf>
    <xf numFmtId="44" fontId="3" fillId="2" borderId="9" xfId="1" applyFont="1" applyFill="1" applyBorder="1" applyAlignment="1">
      <alignment horizontal="center" vertical="center" wrapText="1"/>
    </xf>
    <xf numFmtId="44" fontId="3" fillId="2" borderId="13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/>
    <xf numFmtId="44" fontId="3" fillId="0" borderId="15" xfId="1" applyFont="1" applyBorder="1" applyAlignment="1">
      <alignment horizontal="right" vertical="center" wrapText="1"/>
    </xf>
    <xf numFmtId="44" fontId="2" fillId="0" borderId="15" xfId="1" applyFont="1" applyBorder="1" applyAlignment="1">
      <alignment horizontal="right" vertical="center" wrapText="1"/>
    </xf>
    <xf numFmtId="44" fontId="2" fillId="0" borderId="16" xfId="1" applyFont="1" applyBorder="1" applyAlignment="1">
      <alignment horizontal="right" vertical="center" wrapText="1"/>
    </xf>
    <xf numFmtId="44" fontId="3" fillId="0" borderId="15" xfId="1" applyFont="1" applyFill="1" applyBorder="1" applyAlignment="1">
      <alignment horizontal="right" vertical="center" wrapText="1"/>
    </xf>
    <xf numFmtId="44" fontId="2" fillId="0" borderId="16" xfId="1" applyFont="1" applyFill="1" applyBorder="1" applyAlignment="1">
      <alignment horizontal="right" vertical="center" wrapText="1"/>
    </xf>
    <xf numFmtId="44" fontId="2" fillId="0" borderId="15" xfId="1" applyFont="1" applyFill="1" applyBorder="1" applyAlignment="1">
      <alignment horizontal="right" vertical="center" wrapText="1"/>
    </xf>
    <xf numFmtId="44" fontId="3" fillId="0" borderId="13" xfId="1" applyFont="1" applyBorder="1" applyAlignment="1">
      <alignment horizontal="right" vertical="center" wrapText="1"/>
    </xf>
    <xf numFmtId="44" fontId="3" fillId="0" borderId="14" xfId="1" applyFont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857250</xdr:colOff>
      <xdr:row>6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F91F933-012D-4936-A763-97B0D11C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0"/>
          <a:ext cx="847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5F1B-9ACB-4D5B-90BE-E051BBAF12CC}">
  <sheetPr>
    <pageSetUpPr fitToPage="1"/>
  </sheetPr>
  <dimension ref="A1:I56"/>
  <sheetViews>
    <sheetView tabSelected="1" view="pageBreakPreview" topLeftCell="B1" zoomScaleNormal="100" zoomScaleSheetLayoutView="100" workbookViewId="0">
      <pane ySplit="9" topLeftCell="A10" activePane="bottomLeft" state="frozen"/>
      <selection activeCell="E31" sqref="E31"/>
      <selection pane="bottomLeft" activeCell="B26" sqref="B26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2" customWidth="1"/>
    <col min="4" max="4" width="15" style="2" customWidth="1"/>
    <col min="5" max="5" width="13.28515625" style="2" customWidth="1"/>
    <col min="6" max="6" width="13.7109375" style="2" customWidth="1"/>
    <col min="7" max="7" width="13.28515625" style="2" customWidth="1"/>
    <col min="8" max="8" width="14.28515625" style="2" customWidth="1"/>
    <col min="9" max="9" width="12.85546875" style="1" bestFit="1" customWidth="1"/>
    <col min="10" max="250" width="11" style="1"/>
    <col min="251" max="251" width="0" style="1" hidden="1" customWidth="1"/>
    <col min="252" max="252" width="42.85546875" style="1" customWidth="1"/>
    <col min="253" max="253" width="15.7109375" style="1" customWidth="1"/>
    <col min="254" max="254" width="15" style="1" customWidth="1"/>
    <col min="255" max="255" width="13.28515625" style="1" customWidth="1"/>
    <col min="256" max="256" width="13.7109375" style="1" customWidth="1"/>
    <col min="257" max="257" width="13.28515625" style="1" customWidth="1"/>
    <col min="258" max="258" width="14.28515625" style="1" customWidth="1"/>
    <col min="259" max="259" width="12.85546875" style="1" bestFit="1" customWidth="1"/>
    <col min="260" max="260" width="13" style="1" bestFit="1" customWidth="1"/>
    <col min="261" max="261" width="12" style="1" bestFit="1" customWidth="1"/>
    <col min="262" max="262" width="12.140625" style="1" bestFit="1" customWidth="1"/>
    <col min="263" max="263" width="12" style="1" bestFit="1" customWidth="1"/>
    <col min="264" max="264" width="13.85546875" style="1" customWidth="1"/>
    <col min="265" max="265" width="12" style="1" bestFit="1" customWidth="1"/>
    <col min="266" max="506" width="11" style="1"/>
    <col min="507" max="507" width="0" style="1" hidden="1" customWidth="1"/>
    <col min="508" max="508" width="42.85546875" style="1" customWidth="1"/>
    <col min="509" max="509" width="15.7109375" style="1" customWidth="1"/>
    <col min="510" max="510" width="15" style="1" customWidth="1"/>
    <col min="511" max="511" width="13.28515625" style="1" customWidth="1"/>
    <col min="512" max="512" width="13.7109375" style="1" customWidth="1"/>
    <col min="513" max="513" width="13.28515625" style="1" customWidth="1"/>
    <col min="514" max="514" width="14.28515625" style="1" customWidth="1"/>
    <col min="515" max="515" width="12.85546875" style="1" bestFit="1" customWidth="1"/>
    <col min="516" max="516" width="13" style="1" bestFit="1" customWidth="1"/>
    <col min="517" max="517" width="12" style="1" bestFit="1" customWidth="1"/>
    <col min="518" max="518" width="12.140625" style="1" bestFit="1" customWidth="1"/>
    <col min="519" max="519" width="12" style="1" bestFit="1" customWidth="1"/>
    <col min="520" max="520" width="13.85546875" style="1" customWidth="1"/>
    <col min="521" max="521" width="12" style="1" bestFit="1" customWidth="1"/>
    <col min="522" max="762" width="11" style="1"/>
    <col min="763" max="763" width="0" style="1" hidden="1" customWidth="1"/>
    <col min="764" max="764" width="42.85546875" style="1" customWidth="1"/>
    <col min="765" max="765" width="15.7109375" style="1" customWidth="1"/>
    <col min="766" max="766" width="15" style="1" customWidth="1"/>
    <col min="767" max="767" width="13.28515625" style="1" customWidth="1"/>
    <col min="768" max="768" width="13.7109375" style="1" customWidth="1"/>
    <col min="769" max="769" width="13.28515625" style="1" customWidth="1"/>
    <col min="770" max="770" width="14.28515625" style="1" customWidth="1"/>
    <col min="771" max="771" width="12.85546875" style="1" bestFit="1" customWidth="1"/>
    <col min="772" max="772" width="13" style="1" bestFit="1" customWidth="1"/>
    <col min="773" max="773" width="12" style="1" bestFit="1" customWidth="1"/>
    <col min="774" max="774" width="12.140625" style="1" bestFit="1" customWidth="1"/>
    <col min="775" max="775" width="12" style="1" bestFit="1" customWidth="1"/>
    <col min="776" max="776" width="13.85546875" style="1" customWidth="1"/>
    <col min="777" max="777" width="12" style="1" bestFit="1" customWidth="1"/>
    <col min="778" max="1018" width="11" style="1"/>
    <col min="1019" max="1019" width="0" style="1" hidden="1" customWidth="1"/>
    <col min="1020" max="1020" width="42.85546875" style="1" customWidth="1"/>
    <col min="1021" max="1021" width="15.7109375" style="1" customWidth="1"/>
    <col min="1022" max="1022" width="15" style="1" customWidth="1"/>
    <col min="1023" max="1023" width="13.28515625" style="1" customWidth="1"/>
    <col min="1024" max="1024" width="13.7109375" style="1" customWidth="1"/>
    <col min="1025" max="1025" width="13.28515625" style="1" customWidth="1"/>
    <col min="1026" max="1026" width="14.28515625" style="1" customWidth="1"/>
    <col min="1027" max="1027" width="12.85546875" style="1" bestFit="1" customWidth="1"/>
    <col min="1028" max="1028" width="13" style="1" bestFit="1" customWidth="1"/>
    <col min="1029" max="1029" width="12" style="1" bestFit="1" customWidth="1"/>
    <col min="1030" max="1030" width="12.140625" style="1" bestFit="1" customWidth="1"/>
    <col min="1031" max="1031" width="12" style="1" bestFit="1" customWidth="1"/>
    <col min="1032" max="1032" width="13.85546875" style="1" customWidth="1"/>
    <col min="1033" max="1033" width="12" style="1" bestFit="1" customWidth="1"/>
    <col min="1034" max="1274" width="11" style="1"/>
    <col min="1275" max="1275" width="0" style="1" hidden="1" customWidth="1"/>
    <col min="1276" max="1276" width="42.85546875" style="1" customWidth="1"/>
    <col min="1277" max="1277" width="15.7109375" style="1" customWidth="1"/>
    <col min="1278" max="1278" width="15" style="1" customWidth="1"/>
    <col min="1279" max="1279" width="13.28515625" style="1" customWidth="1"/>
    <col min="1280" max="1280" width="13.7109375" style="1" customWidth="1"/>
    <col min="1281" max="1281" width="13.28515625" style="1" customWidth="1"/>
    <col min="1282" max="1282" width="14.28515625" style="1" customWidth="1"/>
    <col min="1283" max="1283" width="12.85546875" style="1" bestFit="1" customWidth="1"/>
    <col min="1284" max="1284" width="13" style="1" bestFit="1" customWidth="1"/>
    <col min="1285" max="1285" width="12" style="1" bestFit="1" customWidth="1"/>
    <col min="1286" max="1286" width="12.140625" style="1" bestFit="1" customWidth="1"/>
    <col min="1287" max="1287" width="12" style="1" bestFit="1" customWidth="1"/>
    <col min="1288" max="1288" width="13.85546875" style="1" customWidth="1"/>
    <col min="1289" max="1289" width="12" style="1" bestFit="1" customWidth="1"/>
    <col min="1290" max="1530" width="11" style="1"/>
    <col min="1531" max="1531" width="0" style="1" hidden="1" customWidth="1"/>
    <col min="1532" max="1532" width="42.85546875" style="1" customWidth="1"/>
    <col min="1533" max="1533" width="15.7109375" style="1" customWidth="1"/>
    <col min="1534" max="1534" width="15" style="1" customWidth="1"/>
    <col min="1535" max="1535" width="13.28515625" style="1" customWidth="1"/>
    <col min="1536" max="1536" width="13.7109375" style="1" customWidth="1"/>
    <col min="1537" max="1537" width="13.28515625" style="1" customWidth="1"/>
    <col min="1538" max="1538" width="14.28515625" style="1" customWidth="1"/>
    <col min="1539" max="1539" width="12.85546875" style="1" bestFit="1" customWidth="1"/>
    <col min="1540" max="1540" width="13" style="1" bestFit="1" customWidth="1"/>
    <col min="1541" max="1541" width="12" style="1" bestFit="1" customWidth="1"/>
    <col min="1542" max="1542" width="12.140625" style="1" bestFit="1" customWidth="1"/>
    <col min="1543" max="1543" width="12" style="1" bestFit="1" customWidth="1"/>
    <col min="1544" max="1544" width="13.85546875" style="1" customWidth="1"/>
    <col min="1545" max="1545" width="12" style="1" bestFit="1" customWidth="1"/>
    <col min="1546" max="1786" width="11" style="1"/>
    <col min="1787" max="1787" width="0" style="1" hidden="1" customWidth="1"/>
    <col min="1788" max="1788" width="42.85546875" style="1" customWidth="1"/>
    <col min="1789" max="1789" width="15.7109375" style="1" customWidth="1"/>
    <col min="1790" max="1790" width="15" style="1" customWidth="1"/>
    <col min="1791" max="1791" width="13.28515625" style="1" customWidth="1"/>
    <col min="1792" max="1792" width="13.7109375" style="1" customWidth="1"/>
    <col min="1793" max="1793" width="13.28515625" style="1" customWidth="1"/>
    <col min="1794" max="1794" width="14.28515625" style="1" customWidth="1"/>
    <col min="1795" max="1795" width="12.85546875" style="1" bestFit="1" customWidth="1"/>
    <col min="1796" max="1796" width="13" style="1" bestFit="1" customWidth="1"/>
    <col min="1797" max="1797" width="12" style="1" bestFit="1" customWidth="1"/>
    <col min="1798" max="1798" width="12.140625" style="1" bestFit="1" customWidth="1"/>
    <col min="1799" max="1799" width="12" style="1" bestFit="1" customWidth="1"/>
    <col min="1800" max="1800" width="13.85546875" style="1" customWidth="1"/>
    <col min="1801" max="1801" width="12" style="1" bestFit="1" customWidth="1"/>
    <col min="1802" max="2042" width="11" style="1"/>
    <col min="2043" max="2043" width="0" style="1" hidden="1" customWidth="1"/>
    <col min="2044" max="2044" width="42.85546875" style="1" customWidth="1"/>
    <col min="2045" max="2045" width="15.7109375" style="1" customWidth="1"/>
    <col min="2046" max="2046" width="15" style="1" customWidth="1"/>
    <col min="2047" max="2047" width="13.28515625" style="1" customWidth="1"/>
    <col min="2048" max="2048" width="13.7109375" style="1" customWidth="1"/>
    <col min="2049" max="2049" width="13.28515625" style="1" customWidth="1"/>
    <col min="2050" max="2050" width="14.28515625" style="1" customWidth="1"/>
    <col min="2051" max="2051" width="12.85546875" style="1" bestFit="1" customWidth="1"/>
    <col min="2052" max="2052" width="13" style="1" bestFit="1" customWidth="1"/>
    <col min="2053" max="2053" width="12" style="1" bestFit="1" customWidth="1"/>
    <col min="2054" max="2054" width="12.140625" style="1" bestFit="1" customWidth="1"/>
    <col min="2055" max="2055" width="12" style="1" bestFit="1" customWidth="1"/>
    <col min="2056" max="2056" width="13.85546875" style="1" customWidth="1"/>
    <col min="2057" max="2057" width="12" style="1" bestFit="1" customWidth="1"/>
    <col min="2058" max="2298" width="11" style="1"/>
    <col min="2299" max="2299" width="0" style="1" hidden="1" customWidth="1"/>
    <col min="2300" max="2300" width="42.85546875" style="1" customWidth="1"/>
    <col min="2301" max="2301" width="15.7109375" style="1" customWidth="1"/>
    <col min="2302" max="2302" width="15" style="1" customWidth="1"/>
    <col min="2303" max="2303" width="13.28515625" style="1" customWidth="1"/>
    <col min="2304" max="2304" width="13.7109375" style="1" customWidth="1"/>
    <col min="2305" max="2305" width="13.28515625" style="1" customWidth="1"/>
    <col min="2306" max="2306" width="14.28515625" style="1" customWidth="1"/>
    <col min="2307" max="2307" width="12.85546875" style="1" bestFit="1" customWidth="1"/>
    <col min="2308" max="2308" width="13" style="1" bestFit="1" customWidth="1"/>
    <col min="2309" max="2309" width="12" style="1" bestFit="1" customWidth="1"/>
    <col min="2310" max="2310" width="12.140625" style="1" bestFit="1" customWidth="1"/>
    <col min="2311" max="2311" width="12" style="1" bestFit="1" customWidth="1"/>
    <col min="2312" max="2312" width="13.85546875" style="1" customWidth="1"/>
    <col min="2313" max="2313" width="12" style="1" bestFit="1" customWidth="1"/>
    <col min="2314" max="2554" width="11" style="1"/>
    <col min="2555" max="2555" width="0" style="1" hidden="1" customWidth="1"/>
    <col min="2556" max="2556" width="42.85546875" style="1" customWidth="1"/>
    <col min="2557" max="2557" width="15.7109375" style="1" customWidth="1"/>
    <col min="2558" max="2558" width="15" style="1" customWidth="1"/>
    <col min="2559" max="2559" width="13.28515625" style="1" customWidth="1"/>
    <col min="2560" max="2560" width="13.7109375" style="1" customWidth="1"/>
    <col min="2561" max="2561" width="13.28515625" style="1" customWidth="1"/>
    <col min="2562" max="2562" width="14.28515625" style="1" customWidth="1"/>
    <col min="2563" max="2563" width="12.85546875" style="1" bestFit="1" customWidth="1"/>
    <col min="2564" max="2564" width="13" style="1" bestFit="1" customWidth="1"/>
    <col min="2565" max="2565" width="12" style="1" bestFit="1" customWidth="1"/>
    <col min="2566" max="2566" width="12.140625" style="1" bestFit="1" customWidth="1"/>
    <col min="2567" max="2567" width="12" style="1" bestFit="1" customWidth="1"/>
    <col min="2568" max="2568" width="13.85546875" style="1" customWidth="1"/>
    <col min="2569" max="2569" width="12" style="1" bestFit="1" customWidth="1"/>
    <col min="2570" max="2810" width="11" style="1"/>
    <col min="2811" max="2811" width="0" style="1" hidden="1" customWidth="1"/>
    <col min="2812" max="2812" width="42.85546875" style="1" customWidth="1"/>
    <col min="2813" max="2813" width="15.7109375" style="1" customWidth="1"/>
    <col min="2814" max="2814" width="15" style="1" customWidth="1"/>
    <col min="2815" max="2815" width="13.28515625" style="1" customWidth="1"/>
    <col min="2816" max="2816" width="13.7109375" style="1" customWidth="1"/>
    <col min="2817" max="2817" width="13.28515625" style="1" customWidth="1"/>
    <col min="2818" max="2818" width="14.28515625" style="1" customWidth="1"/>
    <col min="2819" max="2819" width="12.85546875" style="1" bestFit="1" customWidth="1"/>
    <col min="2820" max="2820" width="13" style="1" bestFit="1" customWidth="1"/>
    <col min="2821" max="2821" width="12" style="1" bestFit="1" customWidth="1"/>
    <col min="2822" max="2822" width="12.140625" style="1" bestFit="1" customWidth="1"/>
    <col min="2823" max="2823" width="12" style="1" bestFit="1" customWidth="1"/>
    <col min="2824" max="2824" width="13.85546875" style="1" customWidth="1"/>
    <col min="2825" max="2825" width="12" style="1" bestFit="1" customWidth="1"/>
    <col min="2826" max="3066" width="11" style="1"/>
    <col min="3067" max="3067" width="0" style="1" hidden="1" customWidth="1"/>
    <col min="3068" max="3068" width="42.85546875" style="1" customWidth="1"/>
    <col min="3069" max="3069" width="15.7109375" style="1" customWidth="1"/>
    <col min="3070" max="3070" width="15" style="1" customWidth="1"/>
    <col min="3071" max="3071" width="13.28515625" style="1" customWidth="1"/>
    <col min="3072" max="3072" width="13.7109375" style="1" customWidth="1"/>
    <col min="3073" max="3073" width="13.28515625" style="1" customWidth="1"/>
    <col min="3074" max="3074" width="14.28515625" style="1" customWidth="1"/>
    <col min="3075" max="3075" width="12.85546875" style="1" bestFit="1" customWidth="1"/>
    <col min="3076" max="3076" width="13" style="1" bestFit="1" customWidth="1"/>
    <col min="3077" max="3077" width="12" style="1" bestFit="1" customWidth="1"/>
    <col min="3078" max="3078" width="12.140625" style="1" bestFit="1" customWidth="1"/>
    <col min="3079" max="3079" width="12" style="1" bestFit="1" customWidth="1"/>
    <col min="3080" max="3080" width="13.85546875" style="1" customWidth="1"/>
    <col min="3081" max="3081" width="12" style="1" bestFit="1" customWidth="1"/>
    <col min="3082" max="3322" width="11" style="1"/>
    <col min="3323" max="3323" width="0" style="1" hidden="1" customWidth="1"/>
    <col min="3324" max="3324" width="42.85546875" style="1" customWidth="1"/>
    <col min="3325" max="3325" width="15.7109375" style="1" customWidth="1"/>
    <col min="3326" max="3326" width="15" style="1" customWidth="1"/>
    <col min="3327" max="3327" width="13.28515625" style="1" customWidth="1"/>
    <col min="3328" max="3328" width="13.7109375" style="1" customWidth="1"/>
    <col min="3329" max="3329" width="13.28515625" style="1" customWidth="1"/>
    <col min="3330" max="3330" width="14.28515625" style="1" customWidth="1"/>
    <col min="3331" max="3331" width="12.85546875" style="1" bestFit="1" customWidth="1"/>
    <col min="3332" max="3332" width="13" style="1" bestFit="1" customWidth="1"/>
    <col min="3333" max="3333" width="12" style="1" bestFit="1" customWidth="1"/>
    <col min="3334" max="3334" width="12.140625" style="1" bestFit="1" customWidth="1"/>
    <col min="3335" max="3335" width="12" style="1" bestFit="1" customWidth="1"/>
    <col min="3336" max="3336" width="13.85546875" style="1" customWidth="1"/>
    <col min="3337" max="3337" width="12" style="1" bestFit="1" customWidth="1"/>
    <col min="3338" max="3578" width="11" style="1"/>
    <col min="3579" max="3579" width="0" style="1" hidden="1" customWidth="1"/>
    <col min="3580" max="3580" width="42.85546875" style="1" customWidth="1"/>
    <col min="3581" max="3581" width="15.7109375" style="1" customWidth="1"/>
    <col min="3582" max="3582" width="15" style="1" customWidth="1"/>
    <col min="3583" max="3583" width="13.28515625" style="1" customWidth="1"/>
    <col min="3584" max="3584" width="13.7109375" style="1" customWidth="1"/>
    <col min="3585" max="3585" width="13.28515625" style="1" customWidth="1"/>
    <col min="3586" max="3586" width="14.28515625" style="1" customWidth="1"/>
    <col min="3587" max="3587" width="12.85546875" style="1" bestFit="1" customWidth="1"/>
    <col min="3588" max="3588" width="13" style="1" bestFit="1" customWidth="1"/>
    <col min="3589" max="3589" width="12" style="1" bestFit="1" customWidth="1"/>
    <col min="3590" max="3590" width="12.140625" style="1" bestFit="1" customWidth="1"/>
    <col min="3591" max="3591" width="12" style="1" bestFit="1" customWidth="1"/>
    <col min="3592" max="3592" width="13.85546875" style="1" customWidth="1"/>
    <col min="3593" max="3593" width="12" style="1" bestFit="1" customWidth="1"/>
    <col min="3594" max="3834" width="11" style="1"/>
    <col min="3835" max="3835" width="0" style="1" hidden="1" customWidth="1"/>
    <col min="3836" max="3836" width="42.85546875" style="1" customWidth="1"/>
    <col min="3837" max="3837" width="15.7109375" style="1" customWidth="1"/>
    <col min="3838" max="3838" width="15" style="1" customWidth="1"/>
    <col min="3839" max="3839" width="13.28515625" style="1" customWidth="1"/>
    <col min="3840" max="3840" width="13.7109375" style="1" customWidth="1"/>
    <col min="3841" max="3841" width="13.28515625" style="1" customWidth="1"/>
    <col min="3842" max="3842" width="14.28515625" style="1" customWidth="1"/>
    <col min="3843" max="3843" width="12.85546875" style="1" bestFit="1" customWidth="1"/>
    <col min="3844" max="3844" width="13" style="1" bestFit="1" customWidth="1"/>
    <col min="3845" max="3845" width="12" style="1" bestFit="1" customWidth="1"/>
    <col min="3846" max="3846" width="12.140625" style="1" bestFit="1" customWidth="1"/>
    <col min="3847" max="3847" width="12" style="1" bestFit="1" customWidth="1"/>
    <col min="3848" max="3848" width="13.85546875" style="1" customWidth="1"/>
    <col min="3849" max="3849" width="12" style="1" bestFit="1" customWidth="1"/>
    <col min="3850" max="4090" width="11" style="1"/>
    <col min="4091" max="4091" width="0" style="1" hidden="1" customWidth="1"/>
    <col min="4092" max="4092" width="42.85546875" style="1" customWidth="1"/>
    <col min="4093" max="4093" width="15.7109375" style="1" customWidth="1"/>
    <col min="4094" max="4094" width="15" style="1" customWidth="1"/>
    <col min="4095" max="4095" width="13.28515625" style="1" customWidth="1"/>
    <col min="4096" max="4096" width="13.7109375" style="1" customWidth="1"/>
    <col min="4097" max="4097" width="13.28515625" style="1" customWidth="1"/>
    <col min="4098" max="4098" width="14.28515625" style="1" customWidth="1"/>
    <col min="4099" max="4099" width="12.85546875" style="1" bestFit="1" customWidth="1"/>
    <col min="4100" max="4100" width="13" style="1" bestFit="1" customWidth="1"/>
    <col min="4101" max="4101" width="12" style="1" bestFit="1" customWidth="1"/>
    <col min="4102" max="4102" width="12.140625" style="1" bestFit="1" customWidth="1"/>
    <col min="4103" max="4103" width="12" style="1" bestFit="1" customWidth="1"/>
    <col min="4104" max="4104" width="13.85546875" style="1" customWidth="1"/>
    <col min="4105" max="4105" width="12" style="1" bestFit="1" customWidth="1"/>
    <col min="4106" max="4346" width="11" style="1"/>
    <col min="4347" max="4347" width="0" style="1" hidden="1" customWidth="1"/>
    <col min="4348" max="4348" width="42.85546875" style="1" customWidth="1"/>
    <col min="4349" max="4349" width="15.7109375" style="1" customWidth="1"/>
    <col min="4350" max="4350" width="15" style="1" customWidth="1"/>
    <col min="4351" max="4351" width="13.28515625" style="1" customWidth="1"/>
    <col min="4352" max="4352" width="13.7109375" style="1" customWidth="1"/>
    <col min="4353" max="4353" width="13.28515625" style="1" customWidth="1"/>
    <col min="4354" max="4354" width="14.28515625" style="1" customWidth="1"/>
    <col min="4355" max="4355" width="12.85546875" style="1" bestFit="1" customWidth="1"/>
    <col min="4356" max="4356" width="13" style="1" bestFit="1" customWidth="1"/>
    <col min="4357" max="4357" width="12" style="1" bestFit="1" customWidth="1"/>
    <col min="4358" max="4358" width="12.140625" style="1" bestFit="1" customWidth="1"/>
    <col min="4359" max="4359" width="12" style="1" bestFit="1" customWidth="1"/>
    <col min="4360" max="4360" width="13.85546875" style="1" customWidth="1"/>
    <col min="4361" max="4361" width="12" style="1" bestFit="1" customWidth="1"/>
    <col min="4362" max="4602" width="11" style="1"/>
    <col min="4603" max="4603" width="0" style="1" hidden="1" customWidth="1"/>
    <col min="4604" max="4604" width="42.85546875" style="1" customWidth="1"/>
    <col min="4605" max="4605" width="15.7109375" style="1" customWidth="1"/>
    <col min="4606" max="4606" width="15" style="1" customWidth="1"/>
    <col min="4607" max="4607" width="13.28515625" style="1" customWidth="1"/>
    <col min="4608" max="4608" width="13.7109375" style="1" customWidth="1"/>
    <col min="4609" max="4609" width="13.28515625" style="1" customWidth="1"/>
    <col min="4610" max="4610" width="14.28515625" style="1" customWidth="1"/>
    <col min="4611" max="4611" width="12.85546875" style="1" bestFit="1" customWidth="1"/>
    <col min="4612" max="4612" width="13" style="1" bestFit="1" customWidth="1"/>
    <col min="4613" max="4613" width="12" style="1" bestFit="1" customWidth="1"/>
    <col min="4614" max="4614" width="12.140625" style="1" bestFit="1" customWidth="1"/>
    <col min="4615" max="4615" width="12" style="1" bestFit="1" customWidth="1"/>
    <col min="4616" max="4616" width="13.85546875" style="1" customWidth="1"/>
    <col min="4617" max="4617" width="12" style="1" bestFit="1" customWidth="1"/>
    <col min="4618" max="4858" width="11" style="1"/>
    <col min="4859" max="4859" width="0" style="1" hidden="1" customWidth="1"/>
    <col min="4860" max="4860" width="42.85546875" style="1" customWidth="1"/>
    <col min="4861" max="4861" width="15.7109375" style="1" customWidth="1"/>
    <col min="4862" max="4862" width="15" style="1" customWidth="1"/>
    <col min="4863" max="4863" width="13.28515625" style="1" customWidth="1"/>
    <col min="4864" max="4864" width="13.7109375" style="1" customWidth="1"/>
    <col min="4865" max="4865" width="13.28515625" style="1" customWidth="1"/>
    <col min="4866" max="4866" width="14.28515625" style="1" customWidth="1"/>
    <col min="4867" max="4867" width="12.85546875" style="1" bestFit="1" customWidth="1"/>
    <col min="4868" max="4868" width="13" style="1" bestFit="1" customWidth="1"/>
    <col min="4869" max="4869" width="12" style="1" bestFit="1" customWidth="1"/>
    <col min="4870" max="4870" width="12.140625" style="1" bestFit="1" customWidth="1"/>
    <col min="4871" max="4871" width="12" style="1" bestFit="1" customWidth="1"/>
    <col min="4872" max="4872" width="13.85546875" style="1" customWidth="1"/>
    <col min="4873" max="4873" width="12" style="1" bestFit="1" customWidth="1"/>
    <col min="4874" max="5114" width="11" style="1"/>
    <col min="5115" max="5115" width="0" style="1" hidden="1" customWidth="1"/>
    <col min="5116" max="5116" width="42.85546875" style="1" customWidth="1"/>
    <col min="5117" max="5117" width="15.7109375" style="1" customWidth="1"/>
    <col min="5118" max="5118" width="15" style="1" customWidth="1"/>
    <col min="5119" max="5119" width="13.28515625" style="1" customWidth="1"/>
    <col min="5120" max="5120" width="13.7109375" style="1" customWidth="1"/>
    <col min="5121" max="5121" width="13.28515625" style="1" customWidth="1"/>
    <col min="5122" max="5122" width="14.28515625" style="1" customWidth="1"/>
    <col min="5123" max="5123" width="12.85546875" style="1" bestFit="1" customWidth="1"/>
    <col min="5124" max="5124" width="13" style="1" bestFit="1" customWidth="1"/>
    <col min="5125" max="5125" width="12" style="1" bestFit="1" customWidth="1"/>
    <col min="5126" max="5126" width="12.140625" style="1" bestFit="1" customWidth="1"/>
    <col min="5127" max="5127" width="12" style="1" bestFit="1" customWidth="1"/>
    <col min="5128" max="5128" width="13.85546875" style="1" customWidth="1"/>
    <col min="5129" max="5129" width="12" style="1" bestFit="1" customWidth="1"/>
    <col min="5130" max="5370" width="11" style="1"/>
    <col min="5371" max="5371" width="0" style="1" hidden="1" customWidth="1"/>
    <col min="5372" max="5372" width="42.85546875" style="1" customWidth="1"/>
    <col min="5373" max="5373" width="15.7109375" style="1" customWidth="1"/>
    <col min="5374" max="5374" width="15" style="1" customWidth="1"/>
    <col min="5375" max="5375" width="13.28515625" style="1" customWidth="1"/>
    <col min="5376" max="5376" width="13.7109375" style="1" customWidth="1"/>
    <col min="5377" max="5377" width="13.28515625" style="1" customWidth="1"/>
    <col min="5378" max="5378" width="14.28515625" style="1" customWidth="1"/>
    <col min="5379" max="5379" width="12.85546875" style="1" bestFit="1" customWidth="1"/>
    <col min="5380" max="5380" width="13" style="1" bestFit="1" customWidth="1"/>
    <col min="5381" max="5381" width="12" style="1" bestFit="1" customWidth="1"/>
    <col min="5382" max="5382" width="12.140625" style="1" bestFit="1" customWidth="1"/>
    <col min="5383" max="5383" width="12" style="1" bestFit="1" customWidth="1"/>
    <col min="5384" max="5384" width="13.85546875" style="1" customWidth="1"/>
    <col min="5385" max="5385" width="12" style="1" bestFit="1" customWidth="1"/>
    <col min="5386" max="5626" width="11" style="1"/>
    <col min="5627" max="5627" width="0" style="1" hidden="1" customWidth="1"/>
    <col min="5628" max="5628" width="42.85546875" style="1" customWidth="1"/>
    <col min="5629" max="5629" width="15.7109375" style="1" customWidth="1"/>
    <col min="5630" max="5630" width="15" style="1" customWidth="1"/>
    <col min="5631" max="5631" width="13.28515625" style="1" customWidth="1"/>
    <col min="5632" max="5632" width="13.7109375" style="1" customWidth="1"/>
    <col min="5633" max="5633" width="13.28515625" style="1" customWidth="1"/>
    <col min="5634" max="5634" width="14.28515625" style="1" customWidth="1"/>
    <col min="5635" max="5635" width="12.85546875" style="1" bestFit="1" customWidth="1"/>
    <col min="5636" max="5636" width="13" style="1" bestFit="1" customWidth="1"/>
    <col min="5637" max="5637" width="12" style="1" bestFit="1" customWidth="1"/>
    <col min="5638" max="5638" width="12.140625" style="1" bestFit="1" customWidth="1"/>
    <col min="5639" max="5639" width="12" style="1" bestFit="1" customWidth="1"/>
    <col min="5640" max="5640" width="13.85546875" style="1" customWidth="1"/>
    <col min="5641" max="5641" width="12" style="1" bestFit="1" customWidth="1"/>
    <col min="5642" max="5882" width="11" style="1"/>
    <col min="5883" max="5883" width="0" style="1" hidden="1" customWidth="1"/>
    <col min="5884" max="5884" width="42.85546875" style="1" customWidth="1"/>
    <col min="5885" max="5885" width="15.7109375" style="1" customWidth="1"/>
    <col min="5886" max="5886" width="15" style="1" customWidth="1"/>
    <col min="5887" max="5887" width="13.28515625" style="1" customWidth="1"/>
    <col min="5888" max="5888" width="13.7109375" style="1" customWidth="1"/>
    <col min="5889" max="5889" width="13.28515625" style="1" customWidth="1"/>
    <col min="5890" max="5890" width="14.28515625" style="1" customWidth="1"/>
    <col min="5891" max="5891" width="12.85546875" style="1" bestFit="1" customWidth="1"/>
    <col min="5892" max="5892" width="13" style="1" bestFit="1" customWidth="1"/>
    <col min="5893" max="5893" width="12" style="1" bestFit="1" customWidth="1"/>
    <col min="5894" max="5894" width="12.140625" style="1" bestFit="1" customWidth="1"/>
    <col min="5895" max="5895" width="12" style="1" bestFit="1" customWidth="1"/>
    <col min="5896" max="5896" width="13.85546875" style="1" customWidth="1"/>
    <col min="5897" max="5897" width="12" style="1" bestFit="1" customWidth="1"/>
    <col min="5898" max="6138" width="11" style="1"/>
    <col min="6139" max="6139" width="0" style="1" hidden="1" customWidth="1"/>
    <col min="6140" max="6140" width="42.85546875" style="1" customWidth="1"/>
    <col min="6141" max="6141" width="15.7109375" style="1" customWidth="1"/>
    <col min="6142" max="6142" width="15" style="1" customWidth="1"/>
    <col min="6143" max="6143" width="13.28515625" style="1" customWidth="1"/>
    <col min="6144" max="6144" width="13.7109375" style="1" customWidth="1"/>
    <col min="6145" max="6145" width="13.28515625" style="1" customWidth="1"/>
    <col min="6146" max="6146" width="14.28515625" style="1" customWidth="1"/>
    <col min="6147" max="6147" width="12.85546875" style="1" bestFit="1" customWidth="1"/>
    <col min="6148" max="6148" width="13" style="1" bestFit="1" customWidth="1"/>
    <col min="6149" max="6149" width="12" style="1" bestFit="1" customWidth="1"/>
    <col min="6150" max="6150" width="12.140625" style="1" bestFit="1" customWidth="1"/>
    <col min="6151" max="6151" width="12" style="1" bestFit="1" customWidth="1"/>
    <col min="6152" max="6152" width="13.85546875" style="1" customWidth="1"/>
    <col min="6153" max="6153" width="12" style="1" bestFit="1" customWidth="1"/>
    <col min="6154" max="6394" width="11" style="1"/>
    <col min="6395" max="6395" width="0" style="1" hidden="1" customWidth="1"/>
    <col min="6396" max="6396" width="42.85546875" style="1" customWidth="1"/>
    <col min="6397" max="6397" width="15.7109375" style="1" customWidth="1"/>
    <col min="6398" max="6398" width="15" style="1" customWidth="1"/>
    <col min="6399" max="6399" width="13.28515625" style="1" customWidth="1"/>
    <col min="6400" max="6400" width="13.7109375" style="1" customWidth="1"/>
    <col min="6401" max="6401" width="13.28515625" style="1" customWidth="1"/>
    <col min="6402" max="6402" width="14.28515625" style="1" customWidth="1"/>
    <col min="6403" max="6403" width="12.85546875" style="1" bestFit="1" customWidth="1"/>
    <col min="6404" max="6404" width="13" style="1" bestFit="1" customWidth="1"/>
    <col min="6405" max="6405" width="12" style="1" bestFit="1" customWidth="1"/>
    <col min="6406" max="6406" width="12.140625" style="1" bestFit="1" customWidth="1"/>
    <col min="6407" max="6407" width="12" style="1" bestFit="1" customWidth="1"/>
    <col min="6408" max="6408" width="13.85546875" style="1" customWidth="1"/>
    <col min="6409" max="6409" width="12" style="1" bestFit="1" customWidth="1"/>
    <col min="6410" max="6650" width="11" style="1"/>
    <col min="6651" max="6651" width="0" style="1" hidden="1" customWidth="1"/>
    <col min="6652" max="6652" width="42.85546875" style="1" customWidth="1"/>
    <col min="6653" max="6653" width="15.7109375" style="1" customWidth="1"/>
    <col min="6654" max="6654" width="15" style="1" customWidth="1"/>
    <col min="6655" max="6655" width="13.28515625" style="1" customWidth="1"/>
    <col min="6656" max="6656" width="13.7109375" style="1" customWidth="1"/>
    <col min="6657" max="6657" width="13.28515625" style="1" customWidth="1"/>
    <col min="6658" max="6658" width="14.28515625" style="1" customWidth="1"/>
    <col min="6659" max="6659" width="12.85546875" style="1" bestFit="1" customWidth="1"/>
    <col min="6660" max="6660" width="13" style="1" bestFit="1" customWidth="1"/>
    <col min="6661" max="6661" width="12" style="1" bestFit="1" customWidth="1"/>
    <col min="6662" max="6662" width="12.140625" style="1" bestFit="1" customWidth="1"/>
    <col min="6663" max="6663" width="12" style="1" bestFit="1" customWidth="1"/>
    <col min="6664" max="6664" width="13.85546875" style="1" customWidth="1"/>
    <col min="6665" max="6665" width="12" style="1" bestFit="1" customWidth="1"/>
    <col min="6666" max="6906" width="11" style="1"/>
    <col min="6907" max="6907" width="0" style="1" hidden="1" customWidth="1"/>
    <col min="6908" max="6908" width="42.85546875" style="1" customWidth="1"/>
    <col min="6909" max="6909" width="15.7109375" style="1" customWidth="1"/>
    <col min="6910" max="6910" width="15" style="1" customWidth="1"/>
    <col min="6911" max="6911" width="13.28515625" style="1" customWidth="1"/>
    <col min="6912" max="6912" width="13.7109375" style="1" customWidth="1"/>
    <col min="6913" max="6913" width="13.28515625" style="1" customWidth="1"/>
    <col min="6914" max="6914" width="14.28515625" style="1" customWidth="1"/>
    <col min="6915" max="6915" width="12.85546875" style="1" bestFit="1" customWidth="1"/>
    <col min="6916" max="6916" width="13" style="1" bestFit="1" customWidth="1"/>
    <col min="6917" max="6917" width="12" style="1" bestFit="1" customWidth="1"/>
    <col min="6918" max="6918" width="12.140625" style="1" bestFit="1" customWidth="1"/>
    <col min="6919" max="6919" width="12" style="1" bestFit="1" customWidth="1"/>
    <col min="6920" max="6920" width="13.85546875" style="1" customWidth="1"/>
    <col min="6921" max="6921" width="12" style="1" bestFit="1" customWidth="1"/>
    <col min="6922" max="7162" width="11" style="1"/>
    <col min="7163" max="7163" width="0" style="1" hidden="1" customWidth="1"/>
    <col min="7164" max="7164" width="42.85546875" style="1" customWidth="1"/>
    <col min="7165" max="7165" width="15.7109375" style="1" customWidth="1"/>
    <col min="7166" max="7166" width="15" style="1" customWidth="1"/>
    <col min="7167" max="7167" width="13.28515625" style="1" customWidth="1"/>
    <col min="7168" max="7168" width="13.7109375" style="1" customWidth="1"/>
    <col min="7169" max="7169" width="13.28515625" style="1" customWidth="1"/>
    <col min="7170" max="7170" width="14.28515625" style="1" customWidth="1"/>
    <col min="7171" max="7171" width="12.85546875" style="1" bestFit="1" customWidth="1"/>
    <col min="7172" max="7172" width="13" style="1" bestFit="1" customWidth="1"/>
    <col min="7173" max="7173" width="12" style="1" bestFit="1" customWidth="1"/>
    <col min="7174" max="7174" width="12.140625" style="1" bestFit="1" customWidth="1"/>
    <col min="7175" max="7175" width="12" style="1" bestFit="1" customWidth="1"/>
    <col min="7176" max="7176" width="13.85546875" style="1" customWidth="1"/>
    <col min="7177" max="7177" width="12" style="1" bestFit="1" customWidth="1"/>
    <col min="7178" max="7418" width="11" style="1"/>
    <col min="7419" max="7419" width="0" style="1" hidden="1" customWidth="1"/>
    <col min="7420" max="7420" width="42.85546875" style="1" customWidth="1"/>
    <col min="7421" max="7421" width="15.7109375" style="1" customWidth="1"/>
    <col min="7422" max="7422" width="15" style="1" customWidth="1"/>
    <col min="7423" max="7423" width="13.28515625" style="1" customWidth="1"/>
    <col min="7424" max="7424" width="13.7109375" style="1" customWidth="1"/>
    <col min="7425" max="7425" width="13.28515625" style="1" customWidth="1"/>
    <col min="7426" max="7426" width="14.28515625" style="1" customWidth="1"/>
    <col min="7427" max="7427" width="12.85546875" style="1" bestFit="1" customWidth="1"/>
    <col min="7428" max="7428" width="13" style="1" bestFit="1" customWidth="1"/>
    <col min="7429" max="7429" width="12" style="1" bestFit="1" customWidth="1"/>
    <col min="7430" max="7430" width="12.140625" style="1" bestFit="1" customWidth="1"/>
    <col min="7431" max="7431" width="12" style="1" bestFit="1" customWidth="1"/>
    <col min="7432" max="7432" width="13.85546875" style="1" customWidth="1"/>
    <col min="7433" max="7433" width="12" style="1" bestFit="1" customWidth="1"/>
    <col min="7434" max="7674" width="11" style="1"/>
    <col min="7675" max="7675" width="0" style="1" hidden="1" customWidth="1"/>
    <col min="7676" max="7676" width="42.85546875" style="1" customWidth="1"/>
    <col min="7677" max="7677" width="15.7109375" style="1" customWidth="1"/>
    <col min="7678" max="7678" width="15" style="1" customWidth="1"/>
    <col min="7679" max="7679" width="13.28515625" style="1" customWidth="1"/>
    <col min="7680" max="7680" width="13.7109375" style="1" customWidth="1"/>
    <col min="7681" max="7681" width="13.28515625" style="1" customWidth="1"/>
    <col min="7682" max="7682" width="14.28515625" style="1" customWidth="1"/>
    <col min="7683" max="7683" width="12.85546875" style="1" bestFit="1" customWidth="1"/>
    <col min="7684" max="7684" width="13" style="1" bestFit="1" customWidth="1"/>
    <col min="7685" max="7685" width="12" style="1" bestFit="1" customWidth="1"/>
    <col min="7686" max="7686" width="12.140625" style="1" bestFit="1" customWidth="1"/>
    <col min="7687" max="7687" width="12" style="1" bestFit="1" customWidth="1"/>
    <col min="7688" max="7688" width="13.85546875" style="1" customWidth="1"/>
    <col min="7689" max="7689" width="12" style="1" bestFit="1" customWidth="1"/>
    <col min="7690" max="7930" width="11" style="1"/>
    <col min="7931" max="7931" width="0" style="1" hidden="1" customWidth="1"/>
    <col min="7932" max="7932" width="42.85546875" style="1" customWidth="1"/>
    <col min="7933" max="7933" width="15.7109375" style="1" customWidth="1"/>
    <col min="7934" max="7934" width="15" style="1" customWidth="1"/>
    <col min="7935" max="7935" width="13.28515625" style="1" customWidth="1"/>
    <col min="7936" max="7936" width="13.7109375" style="1" customWidth="1"/>
    <col min="7937" max="7937" width="13.28515625" style="1" customWidth="1"/>
    <col min="7938" max="7938" width="14.28515625" style="1" customWidth="1"/>
    <col min="7939" max="7939" width="12.85546875" style="1" bestFit="1" customWidth="1"/>
    <col min="7940" max="7940" width="13" style="1" bestFit="1" customWidth="1"/>
    <col min="7941" max="7941" width="12" style="1" bestFit="1" customWidth="1"/>
    <col min="7942" max="7942" width="12.140625" style="1" bestFit="1" customWidth="1"/>
    <col min="7943" max="7943" width="12" style="1" bestFit="1" customWidth="1"/>
    <col min="7944" max="7944" width="13.85546875" style="1" customWidth="1"/>
    <col min="7945" max="7945" width="12" style="1" bestFit="1" customWidth="1"/>
    <col min="7946" max="8186" width="11" style="1"/>
    <col min="8187" max="8187" width="0" style="1" hidden="1" customWidth="1"/>
    <col min="8188" max="8188" width="42.85546875" style="1" customWidth="1"/>
    <col min="8189" max="8189" width="15.7109375" style="1" customWidth="1"/>
    <col min="8190" max="8190" width="15" style="1" customWidth="1"/>
    <col min="8191" max="8191" width="13.28515625" style="1" customWidth="1"/>
    <col min="8192" max="8192" width="13.7109375" style="1" customWidth="1"/>
    <col min="8193" max="8193" width="13.28515625" style="1" customWidth="1"/>
    <col min="8194" max="8194" width="14.28515625" style="1" customWidth="1"/>
    <col min="8195" max="8195" width="12.85546875" style="1" bestFit="1" customWidth="1"/>
    <col min="8196" max="8196" width="13" style="1" bestFit="1" customWidth="1"/>
    <col min="8197" max="8197" width="12" style="1" bestFit="1" customWidth="1"/>
    <col min="8198" max="8198" width="12.140625" style="1" bestFit="1" customWidth="1"/>
    <col min="8199" max="8199" width="12" style="1" bestFit="1" customWidth="1"/>
    <col min="8200" max="8200" width="13.85546875" style="1" customWidth="1"/>
    <col min="8201" max="8201" width="12" style="1" bestFit="1" customWidth="1"/>
    <col min="8202" max="8442" width="11" style="1"/>
    <col min="8443" max="8443" width="0" style="1" hidden="1" customWidth="1"/>
    <col min="8444" max="8444" width="42.85546875" style="1" customWidth="1"/>
    <col min="8445" max="8445" width="15.7109375" style="1" customWidth="1"/>
    <col min="8446" max="8446" width="15" style="1" customWidth="1"/>
    <col min="8447" max="8447" width="13.28515625" style="1" customWidth="1"/>
    <col min="8448" max="8448" width="13.7109375" style="1" customWidth="1"/>
    <col min="8449" max="8449" width="13.28515625" style="1" customWidth="1"/>
    <col min="8450" max="8450" width="14.28515625" style="1" customWidth="1"/>
    <col min="8451" max="8451" width="12.85546875" style="1" bestFit="1" customWidth="1"/>
    <col min="8452" max="8452" width="13" style="1" bestFit="1" customWidth="1"/>
    <col min="8453" max="8453" width="12" style="1" bestFit="1" customWidth="1"/>
    <col min="8454" max="8454" width="12.140625" style="1" bestFit="1" customWidth="1"/>
    <col min="8455" max="8455" width="12" style="1" bestFit="1" customWidth="1"/>
    <col min="8456" max="8456" width="13.85546875" style="1" customWidth="1"/>
    <col min="8457" max="8457" width="12" style="1" bestFit="1" customWidth="1"/>
    <col min="8458" max="8698" width="11" style="1"/>
    <col min="8699" max="8699" width="0" style="1" hidden="1" customWidth="1"/>
    <col min="8700" max="8700" width="42.85546875" style="1" customWidth="1"/>
    <col min="8701" max="8701" width="15.7109375" style="1" customWidth="1"/>
    <col min="8702" max="8702" width="15" style="1" customWidth="1"/>
    <col min="8703" max="8703" width="13.28515625" style="1" customWidth="1"/>
    <col min="8704" max="8704" width="13.7109375" style="1" customWidth="1"/>
    <col min="8705" max="8705" width="13.28515625" style="1" customWidth="1"/>
    <col min="8706" max="8706" width="14.28515625" style="1" customWidth="1"/>
    <col min="8707" max="8707" width="12.85546875" style="1" bestFit="1" customWidth="1"/>
    <col min="8708" max="8708" width="13" style="1" bestFit="1" customWidth="1"/>
    <col min="8709" max="8709" width="12" style="1" bestFit="1" customWidth="1"/>
    <col min="8710" max="8710" width="12.140625" style="1" bestFit="1" customWidth="1"/>
    <col min="8711" max="8711" width="12" style="1" bestFit="1" customWidth="1"/>
    <col min="8712" max="8712" width="13.85546875" style="1" customWidth="1"/>
    <col min="8713" max="8713" width="12" style="1" bestFit="1" customWidth="1"/>
    <col min="8714" max="8954" width="11" style="1"/>
    <col min="8955" max="8955" width="0" style="1" hidden="1" customWidth="1"/>
    <col min="8956" max="8956" width="42.85546875" style="1" customWidth="1"/>
    <col min="8957" max="8957" width="15.7109375" style="1" customWidth="1"/>
    <col min="8958" max="8958" width="15" style="1" customWidth="1"/>
    <col min="8959" max="8959" width="13.28515625" style="1" customWidth="1"/>
    <col min="8960" max="8960" width="13.7109375" style="1" customWidth="1"/>
    <col min="8961" max="8961" width="13.28515625" style="1" customWidth="1"/>
    <col min="8962" max="8962" width="14.28515625" style="1" customWidth="1"/>
    <col min="8963" max="8963" width="12.85546875" style="1" bestFit="1" customWidth="1"/>
    <col min="8964" max="8964" width="13" style="1" bestFit="1" customWidth="1"/>
    <col min="8965" max="8965" width="12" style="1" bestFit="1" customWidth="1"/>
    <col min="8966" max="8966" width="12.140625" style="1" bestFit="1" customWidth="1"/>
    <col min="8967" max="8967" width="12" style="1" bestFit="1" customWidth="1"/>
    <col min="8968" max="8968" width="13.85546875" style="1" customWidth="1"/>
    <col min="8969" max="8969" width="12" style="1" bestFit="1" customWidth="1"/>
    <col min="8970" max="9210" width="11" style="1"/>
    <col min="9211" max="9211" width="0" style="1" hidden="1" customWidth="1"/>
    <col min="9212" max="9212" width="42.85546875" style="1" customWidth="1"/>
    <col min="9213" max="9213" width="15.7109375" style="1" customWidth="1"/>
    <col min="9214" max="9214" width="15" style="1" customWidth="1"/>
    <col min="9215" max="9215" width="13.28515625" style="1" customWidth="1"/>
    <col min="9216" max="9216" width="13.7109375" style="1" customWidth="1"/>
    <col min="9217" max="9217" width="13.28515625" style="1" customWidth="1"/>
    <col min="9218" max="9218" width="14.28515625" style="1" customWidth="1"/>
    <col min="9219" max="9219" width="12.85546875" style="1" bestFit="1" customWidth="1"/>
    <col min="9220" max="9220" width="13" style="1" bestFit="1" customWidth="1"/>
    <col min="9221" max="9221" width="12" style="1" bestFit="1" customWidth="1"/>
    <col min="9222" max="9222" width="12.140625" style="1" bestFit="1" customWidth="1"/>
    <col min="9223" max="9223" width="12" style="1" bestFit="1" customWidth="1"/>
    <col min="9224" max="9224" width="13.85546875" style="1" customWidth="1"/>
    <col min="9225" max="9225" width="12" style="1" bestFit="1" customWidth="1"/>
    <col min="9226" max="9466" width="11" style="1"/>
    <col min="9467" max="9467" width="0" style="1" hidden="1" customWidth="1"/>
    <col min="9468" max="9468" width="42.85546875" style="1" customWidth="1"/>
    <col min="9469" max="9469" width="15.7109375" style="1" customWidth="1"/>
    <col min="9470" max="9470" width="15" style="1" customWidth="1"/>
    <col min="9471" max="9471" width="13.28515625" style="1" customWidth="1"/>
    <col min="9472" max="9472" width="13.7109375" style="1" customWidth="1"/>
    <col min="9473" max="9473" width="13.28515625" style="1" customWidth="1"/>
    <col min="9474" max="9474" width="14.28515625" style="1" customWidth="1"/>
    <col min="9475" max="9475" width="12.85546875" style="1" bestFit="1" customWidth="1"/>
    <col min="9476" max="9476" width="13" style="1" bestFit="1" customWidth="1"/>
    <col min="9477" max="9477" width="12" style="1" bestFit="1" customWidth="1"/>
    <col min="9478" max="9478" width="12.140625" style="1" bestFit="1" customWidth="1"/>
    <col min="9479" max="9479" width="12" style="1" bestFit="1" customWidth="1"/>
    <col min="9480" max="9480" width="13.85546875" style="1" customWidth="1"/>
    <col min="9481" max="9481" width="12" style="1" bestFit="1" customWidth="1"/>
    <col min="9482" max="9722" width="11" style="1"/>
    <col min="9723" max="9723" width="0" style="1" hidden="1" customWidth="1"/>
    <col min="9724" max="9724" width="42.85546875" style="1" customWidth="1"/>
    <col min="9725" max="9725" width="15.7109375" style="1" customWidth="1"/>
    <col min="9726" max="9726" width="15" style="1" customWidth="1"/>
    <col min="9727" max="9727" width="13.28515625" style="1" customWidth="1"/>
    <col min="9728" max="9728" width="13.7109375" style="1" customWidth="1"/>
    <col min="9729" max="9729" width="13.28515625" style="1" customWidth="1"/>
    <col min="9730" max="9730" width="14.28515625" style="1" customWidth="1"/>
    <col min="9731" max="9731" width="12.85546875" style="1" bestFit="1" customWidth="1"/>
    <col min="9732" max="9732" width="13" style="1" bestFit="1" customWidth="1"/>
    <col min="9733" max="9733" width="12" style="1" bestFit="1" customWidth="1"/>
    <col min="9734" max="9734" width="12.140625" style="1" bestFit="1" customWidth="1"/>
    <col min="9735" max="9735" width="12" style="1" bestFit="1" customWidth="1"/>
    <col min="9736" max="9736" width="13.85546875" style="1" customWidth="1"/>
    <col min="9737" max="9737" width="12" style="1" bestFit="1" customWidth="1"/>
    <col min="9738" max="9978" width="11" style="1"/>
    <col min="9979" max="9979" width="0" style="1" hidden="1" customWidth="1"/>
    <col min="9980" max="9980" width="42.85546875" style="1" customWidth="1"/>
    <col min="9981" max="9981" width="15.7109375" style="1" customWidth="1"/>
    <col min="9982" max="9982" width="15" style="1" customWidth="1"/>
    <col min="9983" max="9983" width="13.28515625" style="1" customWidth="1"/>
    <col min="9984" max="9984" width="13.7109375" style="1" customWidth="1"/>
    <col min="9985" max="9985" width="13.28515625" style="1" customWidth="1"/>
    <col min="9986" max="9986" width="14.28515625" style="1" customWidth="1"/>
    <col min="9987" max="9987" width="12.85546875" style="1" bestFit="1" customWidth="1"/>
    <col min="9988" max="9988" width="13" style="1" bestFit="1" customWidth="1"/>
    <col min="9989" max="9989" width="12" style="1" bestFit="1" customWidth="1"/>
    <col min="9990" max="9990" width="12.140625" style="1" bestFit="1" customWidth="1"/>
    <col min="9991" max="9991" width="12" style="1" bestFit="1" customWidth="1"/>
    <col min="9992" max="9992" width="13.85546875" style="1" customWidth="1"/>
    <col min="9993" max="9993" width="12" style="1" bestFit="1" customWidth="1"/>
    <col min="9994" max="10234" width="11" style="1"/>
    <col min="10235" max="10235" width="0" style="1" hidden="1" customWidth="1"/>
    <col min="10236" max="10236" width="42.85546875" style="1" customWidth="1"/>
    <col min="10237" max="10237" width="15.7109375" style="1" customWidth="1"/>
    <col min="10238" max="10238" width="15" style="1" customWidth="1"/>
    <col min="10239" max="10239" width="13.28515625" style="1" customWidth="1"/>
    <col min="10240" max="10240" width="13.7109375" style="1" customWidth="1"/>
    <col min="10241" max="10241" width="13.28515625" style="1" customWidth="1"/>
    <col min="10242" max="10242" width="14.28515625" style="1" customWidth="1"/>
    <col min="10243" max="10243" width="12.85546875" style="1" bestFit="1" customWidth="1"/>
    <col min="10244" max="10244" width="13" style="1" bestFit="1" customWidth="1"/>
    <col min="10245" max="10245" width="12" style="1" bestFit="1" customWidth="1"/>
    <col min="10246" max="10246" width="12.140625" style="1" bestFit="1" customWidth="1"/>
    <col min="10247" max="10247" width="12" style="1" bestFit="1" customWidth="1"/>
    <col min="10248" max="10248" width="13.85546875" style="1" customWidth="1"/>
    <col min="10249" max="10249" width="12" style="1" bestFit="1" customWidth="1"/>
    <col min="10250" max="10490" width="11" style="1"/>
    <col min="10491" max="10491" width="0" style="1" hidden="1" customWidth="1"/>
    <col min="10492" max="10492" width="42.85546875" style="1" customWidth="1"/>
    <col min="10493" max="10493" width="15.7109375" style="1" customWidth="1"/>
    <col min="10494" max="10494" width="15" style="1" customWidth="1"/>
    <col min="10495" max="10495" width="13.28515625" style="1" customWidth="1"/>
    <col min="10496" max="10496" width="13.7109375" style="1" customWidth="1"/>
    <col min="10497" max="10497" width="13.28515625" style="1" customWidth="1"/>
    <col min="10498" max="10498" width="14.28515625" style="1" customWidth="1"/>
    <col min="10499" max="10499" width="12.85546875" style="1" bestFit="1" customWidth="1"/>
    <col min="10500" max="10500" width="13" style="1" bestFit="1" customWidth="1"/>
    <col min="10501" max="10501" width="12" style="1" bestFit="1" customWidth="1"/>
    <col min="10502" max="10502" width="12.140625" style="1" bestFit="1" customWidth="1"/>
    <col min="10503" max="10503" width="12" style="1" bestFit="1" customWidth="1"/>
    <col min="10504" max="10504" width="13.85546875" style="1" customWidth="1"/>
    <col min="10505" max="10505" width="12" style="1" bestFit="1" customWidth="1"/>
    <col min="10506" max="10746" width="11" style="1"/>
    <col min="10747" max="10747" width="0" style="1" hidden="1" customWidth="1"/>
    <col min="10748" max="10748" width="42.85546875" style="1" customWidth="1"/>
    <col min="10749" max="10749" width="15.7109375" style="1" customWidth="1"/>
    <col min="10750" max="10750" width="15" style="1" customWidth="1"/>
    <col min="10751" max="10751" width="13.28515625" style="1" customWidth="1"/>
    <col min="10752" max="10752" width="13.7109375" style="1" customWidth="1"/>
    <col min="10753" max="10753" width="13.28515625" style="1" customWidth="1"/>
    <col min="10754" max="10754" width="14.28515625" style="1" customWidth="1"/>
    <col min="10755" max="10755" width="12.85546875" style="1" bestFit="1" customWidth="1"/>
    <col min="10756" max="10756" width="13" style="1" bestFit="1" customWidth="1"/>
    <col min="10757" max="10757" width="12" style="1" bestFit="1" customWidth="1"/>
    <col min="10758" max="10758" width="12.140625" style="1" bestFit="1" customWidth="1"/>
    <col min="10759" max="10759" width="12" style="1" bestFit="1" customWidth="1"/>
    <col min="10760" max="10760" width="13.85546875" style="1" customWidth="1"/>
    <col min="10761" max="10761" width="12" style="1" bestFit="1" customWidth="1"/>
    <col min="10762" max="11002" width="11" style="1"/>
    <col min="11003" max="11003" width="0" style="1" hidden="1" customWidth="1"/>
    <col min="11004" max="11004" width="42.85546875" style="1" customWidth="1"/>
    <col min="11005" max="11005" width="15.7109375" style="1" customWidth="1"/>
    <col min="11006" max="11006" width="15" style="1" customWidth="1"/>
    <col min="11007" max="11007" width="13.28515625" style="1" customWidth="1"/>
    <col min="11008" max="11008" width="13.7109375" style="1" customWidth="1"/>
    <col min="11009" max="11009" width="13.28515625" style="1" customWidth="1"/>
    <col min="11010" max="11010" width="14.28515625" style="1" customWidth="1"/>
    <col min="11011" max="11011" width="12.85546875" style="1" bestFit="1" customWidth="1"/>
    <col min="11012" max="11012" width="13" style="1" bestFit="1" customWidth="1"/>
    <col min="11013" max="11013" width="12" style="1" bestFit="1" customWidth="1"/>
    <col min="11014" max="11014" width="12.140625" style="1" bestFit="1" customWidth="1"/>
    <col min="11015" max="11015" width="12" style="1" bestFit="1" customWidth="1"/>
    <col min="11016" max="11016" width="13.85546875" style="1" customWidth="1"/>
    <col min="11017" max="11017" width="12" style="1" bestFit="1" customWidth="1"/>
    <col min="11018" max="11258" width="11" style="1"/>
    <col min="11259" max="11259" width="0" style="1" hidden="1" customWidth="1"/>
    <col min="11260" max="11260" width="42.85546875" style="1" customWidth="1"/>
    <col min="11261" max="11261" width="15.7109375" style="1" customWidth="1"/>
    <col min="11262" max="11262" width="15" style="1" customWidth="1"/>
    <col min="11263" max="11263" width="13.28515625" style="1" customWidth="1"/>
    <col min="11264" max="11264" width="13.7109375" style="1" customWidth="1"/>
    <col min="11265" max="11265" width="13.28515625" style="1" customWidth="1"/>
    <col min="11266" max="11266" width="14.28515625" style="1" customWidth="1"/>
    <col min="11267" max="11267" width="12.85546875" style="1" bestFit="1" customWidth="1"/>
    <col min="11268" max="11268" width="13" style="1" bestFit="1" customWidth="1"/>
    <col min="11269" max="11269" width="12" style="1" bestFit="1" customWidth="1"/>
    <col min="11270" max="11270" width="12.140625" style="1" bestFit="1" customWidth="1"/>
    <col min="11271" max="11271" width="12" style="1" bestFit="1" customWidth="1"/>
    <col min="11272" max="11272" width="13.85546875" style="1" customWidth="1"/>
    <col min="11273" max="11273" width="12" style="1" bestFit="1" customWidth="1"/>
    <col min="11274" max="11514" width="11" style="1"/>
    <col min="11515" max="11515" width="0" style="1" hidden="1" customWidth="1"/>
    <col min="11516" max="11516" width="42.85546875" style="1" customWidth="1"/>
    <col min="11517" max="11517" width="15.7109375" style="1" customWidth="1"/>
    <col min="11518" max="11518" width="15" style="1" customWidth="1"/>
    <col min="11519" max="11519" width="13.28515625" style="1" customWidth="1"/>
    <col min="11520" max="11520" width="13.7109375" style="1" customWidth="1"/>
    <col min="11521" max="11521" width="13.28515625" style="1" customWidth="1"/>
    <col min="11522" max="11522" width="14.28515625" style="1" customWidth="1"/>
    <col min="11523" max="11523" width="12.85546875" style="1" bestFit="1" customWidth="1"/>
    <col min="11524" max="11524" width="13" style="1" bestFit="1" customWidth="1"/>
    <col min="11525" max="11525" width="12" style="1" bestFit="1" customWidth="1"/>
    <col min="11526" max="11526" width="12.140625" style="1" bestFit="1" customWidth="1"/>
    <col min="11527" max="11527" width="12" style="1" bestFit="1" customWidth="1"/>
    <col min="11528" max="11528" width="13.85546875" style="1" customWidth="1"/>
    <col min="11529" max="11529" width="12" style="1" bestFit="1" customWidth="1"/>
    <col min="11530" max="11770" width="11" style="1"/>
    <col min="11771" max="11771" width="0" style="1" hidden="1" customWidth="1"/>
    <col min="11772" max="11772" width="42.85546875" style="1" customWidth="1"/>
    <col min="11773" max="11773" width="15.7109375" style="1" customWidth="1"/>
    <col min="11774" max="11774" width="15" style="1" customWidth="1"/>
    <col min="11775" max="11775" width="13.28515625" style="1" customWidth="1"/>
    <col min="11776" max="11776" width="13.7109375" style="1" customWidth="1"/>
    <col min="11777" max="11777" width="13.28515625" style="1" customWidth="1"/>
    <col min="11778" max="11778" width="14.28515625" style="1" customWidth="1"/>
    <col min="11779" max="11779" width="12.85546875" style="1" bestFit="1" customWidth="1"/>
    <col min="11780" max="11780" width="13" style="1" bestFit="1" customWidth="1"/>
    <col min="11781" max="11781" width="12" style="1" bestFit="1" customWidth="1"/>
    <col min="11782" max="11782" width="12.140625" style="1" bestFit="1" customWidth="1"/>
    <col min="11783" max="11783" width="12" style="1" bestFit="1" customWidth="1"/>
    <col min="11784" max="11784" width="13.85546875" style="1" customWidth="1"/>
    <col min="11785" max="11785" width="12" style="1" bestFit="1" customWidth="1"/>
    <col min="11786" max="12026" width="11" style="1"/>
    <col min="12027" max="12027" width="0" style="1" hidden="1" customWidth="1"/>
    <col min="12028" max="12028" width="42.85546875" style="1" customWidth="1"/>
    <col min="12029" max="12029" width="15.7109375" style="1" customWidth="1"/>
    <col min="12030" max="12030" width="15" style="1" customWidth="1"/>
    <col min="12031" max="12031" width="13.28515625" style="1" customWidth="1"/>
    <col min="12032" max="12032" width="13.7109375" style="1" customWidth="1"/>
    <col min="12033" max="12033" width="13.28515625" style="1" customWidth="1"/>
    <col min="12034" max="12034" width="14.28515625" style="1" customWidth="1"/>
    <col min="12035" max="12035" width="12.85546875" style="1" bestFit="1" customWidth="1"/>
    <col min="12036" max="12036" width="13" style="1" bestFit="1" customWidth="1"/>
    <col min="12037" max="12037" width="12" style="1" bestFit="1" customWidth="1"/>
    <col min="12038" max="12038" width="12.140625" style="1" bestFit="1" customWidth="1"/>
    <col min="12039" max="12039" width="12" style="1" bestFit="1" customWidth="1"/>
    <col min="12040" max="12040" width="13.85546875" style="1" customWidth="1"/>
    <col min="12041" max="12041" width="12" style="1" bestFit="1" customWidth="1"/>
    <col min="12042" max="12282" width="11" style="1"/>
    <col min="12283" max="12283" width="0" style="1" hidden="1" customWidth="1"/>
    <col min="12284" max="12284" width="42.85546875" style="1" customWidth="1"/>
    <col min="12285" max="12285" width="15.7109375" style="1" customWidth="1"/>
    <col min="12286" max="12286" width="15" style="1" customWidth="1"/>
    <col min="12287" max="12287" width="13.28515625" style="1" customWidth="1"/>
    <col min="12288" max="12288" width="13.7109375" style="1" customWidth="1"/>
    <col min="12289" max="12289" width="13.28515625" style="1" customWidth="1"/>
    <col min="12290" max="12290" width="14.28515625" style="1" customWidth="1"/>
    <col min="12291" max="12291" width="12.85546875" style="1" bestFit="1" customWidth="1"/>
    <col min="12292" max="12292" width="13" style="1" bestFit="1" customWidth="1"/>
    <col min="12293" max="12293" width="12" style="1" bestFit="1" customWidth="1"/>
    <col min="12294" max="12294" width="12.140625" style="1" bestFit="1" customWidth="1"/>
    <col min="12295" max="12295" width="12" style="1" bestFit="1" customWidth="1"/>
    <col min="12296" max="12296" width="13.85546875" style="1" customWidth="1"/>
    <col min="12297" max="12297" width="12" style="1" bestFit="1" customWidth="1"/>
    <col min="12298" max="12538" width="11" style="1"/>
    <col min="12539" max="12539" width="0" style="1" hidden="1" customWidth="1"/>
    <col min="12540" max="12540" width="42.85546875" style="1" customWidth="1"/>
    <col min="12541" max="12541" width="15.7109375" style="1" customWidth="1"/>
    <col min="12542" max="12542" width="15" style="1" customWidth="1"/>
    <col min="12543" max="12543" width="13.28515625" style="1" customWidth="1"/>
    <col min="12544" max="12544" width="13.7109375" style="1" customWidth="1"/>
    <col min="12545" max="12545" width="13.28515625" style="1" customWidth="1"/>
    <col min="12546" max="12546" width="14.28515625" style="1" customWidth="1"/>
    <col min="12547" max="12547" width="12.85546875" style="1" bestFit="1" customWidth="1"/>
    <col min="12548" max="12548" width="13" style="1" bestFit="1" customWidth="1"/>
    <col min="12549" max="12549" width="12" style="1" bestFit="1" customWidth="1"/>
    <col min="12550" max="12550" width="12.140625" style="1" bestFit="1" customWidth="1"/>
    <col min="12551" max="12551" width="12" style="1" bestFit="1" customWidth="1"/>
    <col min="12552" max="12552" width="13.85546875" style="1" customWidth="1"/>
    <col min="12553" max="12553" width="12" style="1" bestFit="1" customWidth="1"/>
    <col min="12554" max="12794" width="11" style="1"/>
    <col min="12795" max="12795" width="0" style="1" hidden="1" customWidth="1"/>
    <col min="12796" max="12796" width="42.85546875" style="1" customWidth="1"/>
    <col min="12797" max="12797" width="15.7109375" style="1" customWidth="1"/>
    <col min="12798" max="12798" width="15" style="1" customWidth="1"/>
    <col min="12799" max="12799" width="13.28515625" style="1" customWidth="1"/>
    <col min="12800" max="12800" width="13.7109375" style="1" customWidth="1"/>
    <col min="12801" max="12801" width="13.28515625" style="1" customWidth="1"/>
    <col min="12802" max="12802" width="14.28515625" style="1" customWidth="1"/>
    <col min="12803" max="12803" width="12.85546875" style="1" bestFit="1" customWidth="1"/>
    <col min="12804" max="12804" width="13" style="1" bestFit="1" customWidth="1"/>
    <col min="12805" max="12805" width="12" style="1" bestFit="1" customWidth="1"/>
    <col min="12806" max="12806" width="12.140625" style="1" bestFit="1" customWidth="1"/>
    <col min="12807" max="12807" width="12" style="1" bestFit="1" customWidth="1"/>
    <col min="12808" max="12808" width="13.85546875" style="1" customWidth="1"/>
    <col min="12809" max="12809" width="12" style="1" bestFit="1" customWidth="1"/>
    <col min="12810" max="13050" width="11" style="1"/>
    <col min="13051" max="13051" width="0" style="1" hidden="1" customWidth="1"/>
    <col min="13052" max="13052" width="42.85546875" style="1" customWidth="1"/>
    <col min="13053" max="13053" width="15.7109375" style="1" customWidth="1"/>
    <col min="13054" max="13054" width="15" style="1" customWidth="1"/>
    <col min="13055" max="13055" width="13.28515625" style="1" customWidth="1"/>
    <col min="13056" max="13056" width="13.7109375" style="1" customWidth="1"/>
    <col min="13057" max="13057" width="13.28515625" style="1" customWidth="1"/>
    <col min="13058" max="13058" width="14.28515625" style="1" customWidth="1"/>
    <col min="13059" max="13059" width="12.85546875" style="1" bestFit="1" customWidth="1"/>
    <col min="13060" max="13060" width="13" style="1" bestFit="1" customWidth="1"/>
    <col min="13061" max="13061" width="12" style="1" bestFit="1" customWidth="1"/>
    <col min="13062" max="13062" width="12.140625" style="1" bestFit="1" customWidth="1"/>
    <col min="13063" max="13063" width="12" style="1" bestFit="1" customWidth="1"/>
    <col min="13064" max="13064" width="13.85546875" style="1" customWidth="1"/>
    <col min="13065" max="13065" width="12" style="1" bestFit="1" customWidth="1"/>
    <col min="13066" max="13306" width="11" style="1"/>
    <col min="13307" max="13307" width="0" style="1" hidden="1" customWidth="1"/>
    <col min="13308" max="13308" width="42.85546875" style="1" customWidth="1"/>
    <col min="13309" max="13309" width="15.7109375" style="1" customWidth="1"/>
    <col min="13310" max="13310" width="15" style="1" customWidth="1"/>
    <col min="13311" max="13311" width="13.28515625" style="1" customWidth="1"/>
    <col min="13312" max="13312" width="13.7109375" style="1" customWidth="1"/>
    <col min="13313" max="13313" width="13.28515625" style="1" customWidth="1"/>
    <col min="13314" max="13314" width="14.28515625" style="1" customWidth="1"/>
    <col min="13315" max="13315" width="12.85546875" style="1" bestFit="1" customWidth="1"/>
    <col min="13316" max="13316" width="13" style="1" bestFit="1" customWidth="1"/>
    <col min="13317" max="13317" width="12" style="1" bestFit="1" customWidth="1"/>
    <col min="13318" max="13318" width="12.140625" style="1" bestFit="1" customWidth="1"/>
    <col min="13319" max="13319" width="12" style="1" bestFit="1" customWidth="1"/>
    <col min="13320" max="13320" width="13.85546875" style="1" customWidth="1"/>
    <col min="13321" max="13321" width="12" style="1" bestFit="1" customWidth="1"/>
    <col min="13322" max="13562" width="11" style="1"/>
    <col min="13563" max="13563" width="0" style="1" hidden="1" customWidth="1"/>
    <col min="13564" max="13564" width="42.85546875" style="1" customWidth="1"/>
    <col min="13565" max="13565" width="15.7109375" style="1" customWidth="1"/>
    <col min="13566" max="13566" width="15" style="1" customWidth="1"/>
    <col min="13567" max="13567" width="13.28515625" style="1" customWidth="1"/>
    <col min="13568" max="13568" width="13.7109375" style="1" customWidth="1"/>
    <col min="13569" max="13569" width="13.28515625" style="1" customWidth="1"/>
    <col min="13570" max="13570" width="14.28515625" style="1" customWidth="1"/>
    <col min="13571" max="13571" width="12.85546875" style="1" bestFit="1" customWidth="1"/>
    <col min="13572" max="13572" width="13" style="1" bestFit="1" customWidth="1"/>
    <col min="13573" max="13573" width="12" style="1" bestFit="1" customWidth="1"/>
    <col min="13574" max="13574" width="12.140625" style="1" bestFit="1" customWidth="1"/>
    <col min="13575" max="13575" width="12" style="1" bestFit="1" customWidth="1"/>
    <col min="13576" max="13576" width="13.85546875" style="1" customWidth="1"/>
    <col min="13577" max="13577" width="12" style="1" bestFit="1" customWidth="1"/>
    <col min="13578" max="13818" width="11" style="1"/>
    <col min="13819" max="13819" width="0" style="1" hidden="1" customWidth="1"/>
    <col min="13820" max="13820" width="42.85546875" style="1" customWidth="1"/>
    <col min="13821" max="13821" width="15.7109375" style="1" customWidth="1"/>
    <col min="13822" max="13822" width="15" style="1" customWidth="1"/>
    <col min="13823" max="13823" width="13.28515625" style="1" customWidth="1"/>
    <col min="13824" max="13824" width="13.7109375" style="1" customWidth="1"/>
    <col min="13825" max="13825" width="13.28515625" style="1" customWidth="1"/>
    <col min="13826" max="13826" width="14.28515625" style="1" customWidth="1"/>
    <col min="13827" max="13827" width="12.85546875" style="1" bestFit="1" customWidth="1"/>
    <col min="13828" max="13828" width="13" style="1" bestFit="1" customWidth="1"/>
    <col min="13829" max="13829" width="12" style="1" bestFit="1" customWidth="1"/>
    <col min="13830" max="13830" width="12.140625" style="1" bestFit="1" customWidth="1"/>
    <col min="13831" max="13831" width="12" style="1" bestFit="1" customWidth="1"/>
    <col min="13832" max="13832" width="13.85546875" style="1" customWidth="1"/>
    <col min="13833" max="13833" width="12" style="1" bestFit="1" customWidth="1"/>
    <col min="13834" max="14074" width="11" style="1"/>
    <col min="14075" max="14075" width="0" style="1" hidden="1" customWidth="1"/>
    <col min="14076" max="14076" width="42.85546875" style="1" customWidth="1"/>
    <col min="14077" max="14077" width="15.7109375" style="1" customWidth="1"/>
    <col min="14078" max="14078" width="15" style="1" customWidth="1"/>
    <col min="14079" max="14079" width="13.28515625" style="1" customWidth="1"/>
    <col min="14080" max="14080" width="13.7109375" style="1" customWidth="1"/>
    <col min="14081" max="14081" width="13.28515625" style="1" customWidth="1"/>
    <col min="14082" max="14082" width="14.28515625" style="1" customWidth="1"/>
    <col min="14083" max="14083" width="12.85546875" style="1" bestFit="1" customWidth="1"/>
    <col min="14084" max="14084" width="13" style="1" bestFit="1" customWidth="1"/>
    <col min="14085" max="14085" width="12" style="1" bestFit="1" customWidth="1"/>
    <col min="14086" max="14086" width="12.140625" style="1" bestFit="1" customWidth="1"/>
    <col min="14087" max="14087" width="12" style="1" bestFit="1" customWidth="1"/>
    <col min="14088" max="14088" width="13.85546875" style="1" customWidth="1"/>
    <col min="14089" max="14089" width="12" style="1" bestFit="1" customWidth="1"/>
    <col min="14090" max="14330" width="11" style="1"/>
    <col min="14331" max="14331" width="0" style="1" hidden="1" customWidth="1"/>
    <col min="14332" max="14332" width="42.85546875" style="1" customWidth="1"/>
    <col min="14333" max="14333" width="15.7109375" style="1" customWidth="1"/>
    <col min="14334" max="14334" width="15" style="1" customWidth="1"/>
    <col min="14335" max="14335" width="13.28515625" style="1" customWidth="1"/>
    <col min="14336" max="14336" width="13.7109375" style="1" customWidth="1"/>
    <col min="14337" max="14337" width="13.28515625" style="1" customWidth="1"/>
    <col min="14338" max="14338" width="14.28515625" style="1" customWidth="1"/>
    <col min="14339" max="14339" width="12.85546875" style="1" bestFit="1" customWidth="1"/>
    <col min="14340" max="14340" width="13" style="1" bestFit="1" customWidth="1"/>
    <col min="14341" max="14341" width="12" style="1" bestFit="1" customWidth="1"/>
    <col min="14342" max="14342" width="12.140625" style="1" bestFit="1" customWidth="1"/>
    <col min="14343" max="14343" width="12" style="1" bestFit="1" customWidth="1"/>
    <col min="14344" max="14344" width="13.85546875" style="1" customWidth="1"/>
    <col min="14345" max="14345" width="12" style="1" bestFit="1" customWidth="1"/>
    <col min="14346" max="14586" width="11" style="1"/>
    <col min="14587" max="14587" width="0" style="1" hidden="1" customWidth="1"/>
    <col min="14588" max="14588" width="42.85546875" style="1" customWidth="1"/>
    <col min="14589" max="14589" width="15.7109375" style="1" customWidth="1"/>
    <col min="14590" max="14590" width="15" style="1" customWidth="1"/>
    <col min="14591" max="14591" width="13.28515625" style="1" customWidth="1"/>
    <col min="14592" max="14592" width="13.7109375" style="1" customWidth="1"/>
    <col min="14593" max="14593" width="13.28515625" style="1" customWidth="1"/>
    <col min="14594" max="14594" width="14.28515625" style="1" customWidth="1"/>
    <col min="14595" max="14595" width="12.85546875" style="1" bestFit="1" customWidth="1"/>
    <col min="14596" max="14596" width="13" style="1" bestFit="1" customWidth="1"/>
    <col min="14597" max="14597" width="12" style="1" bestFit="1" customWidth="1"/>
    <col min="14598" max="14598" width="12.140625" style="1" bestFit="1" customWidth="1"/>
    <col min="14599" max="14599" width="12" style="1" bestFit="1" customWidth="1"/>
    <col min="14600" max="14600" width="13.85546875" style="1" customWidth="1"/>
    <col min="14601" max="14601" width="12" style="1" bestFit="1" customWidth="1"/>
    <col min="14602" max="14842" width="11" style="1"/>
    <col min="14843" max="14843" width="0" style="1" hidden="1" customWidth="1"/>
    <col min="14844" max="14844" width="42.85546875" style="1" customWidth="1"/>
    <col min="14845" max="14845" width="15.7109375" style="1" customWidth="1"/>
    <col min="14846" max="14846" width="15" style="1" customWidth="1"/>
    <col min="14847" max="14847" width="13.28515625" style="1" customWidth="1"/>
    <col min="14848" max="14848" width="13.7109375" style="1" customWidth="1"/>
    <col min="14849" max="14849" width="13.28515625" style="1" customWidth="1"/>
    <col min="14850" max="14850" width="14.28515625" style="1" customWidth="1"/>
    <col min="14851" max="14851" width="12.85546875" style="1" bestFit="1" customWidth="1"/>
    <col min="14852" max="14852" width="13" style="1" bestFit="1" customWidth="1"/>
    <col min="14853" max="14853" width="12" style="1" bestFit="1" customWidth="1"/>
    <col min="14854" max="14854" width="12.140625" style="1" bestFit="1" customWidth="1"/>
    <col min="14855" max="14855" width="12" style="1" bestFit="1" customWidth="1"/>
    <col min="14856" max="14856" width="13.85546875" style="1" customWidth="1"/>
    <col min="14857" max="14857" width="12" style="1" bestFit="1" customWidth="1"/>
    <col min="14858" max="15098" width="11" style="1"/>
    <col min="15099" max="15099" width="0" style="1" hidden="1" customWidth="1"/>
    <col min="15100" max="15100" width="42.85546875" style="1" customWidth="1"/>
    <col min="15101" max="15101" width="15.7109375" style="1" customWidth="1"/>
    <col min="15102" max="15102" width="15" style="1" customWidth="1"/>
    <col min="15103" max="15103" width="13.28515625" style="1" customWidth="1"/>
    <col min="15104" max="15104" width="13.7109375" style="1" customWidth="1"/>
    <col min="15105" max="15105" width="13.28515625" style="1" customWidth="1"/>
    <col min="15106" max="15106" width="14.28515625" style="1" customWidth="1"/>
    <col min="15107" max="15107" width="12.85546875" style="1" bestFit="1" customWidth="1"/>
    <col min="15108" max="15108" width="13" style="1" bestFit="1" customWidth="1"/>
    <col min="15109" max="15109" width="12" style="1" bestFit="1" customWidth="1"/>
    <col min="15110" max="15110" width="12.140625" style="1" bestFit="1" customWidth="1"/>
    <col min="15111" max="15111" width="12" style="1" bestFit="1" customWidth="1"/>
    <col min="15112" max="15112" width="13.85546875" style="1" customWidth="1"/>
    <col min="15113" max="15113" width="12" style="1" bestFit="1" customWidth="1"/>
    <col min="15114" max="15354" width="11" style="1"/>
    <col min="15355" max="15355" width="0" style="1" hidden="1" customWidth="1"/>
    <col min="15356" max="15356" width="42.85546875" style="1" customWidth="1"/>
    <col min="15357" max="15357" width="15.7109375" style="1" customWidth="1"/>
    <col min="15358" max="15358" width="15" style="1" customWidth="1"/>
    <col min="15359" max="15359" width="13.28515625" style="1" customWidth="1"/>
    <col min="15360" max="15360" width="13.7109375" style="1" customWidth="1"/>
    <col min="15361" max="15361" width="13.28515625" style="1" customWidth="1"/>
    <col min="15362" max="15362" width="14.28515625" style="1" customWidth="1"/>
    <col min="15363" max="15363" width="12.85546875" style="1" bestFit="1" customWidth="1"/>
    <col min="15364" max="15364" width="13" style="1" bestFit="1" customWidth="1"/>
    <col min="15365" max="15365" width="12" style="1" bestFit="1" customWidth="1"/>
    <col min="15366" max="15366" width="12.140625" style="1" bestFit="1" customWidth="1"/>
    <col min="15367" max="15367" width="12" style="1" bestFit="1" customWidth="1"/>
    <col min="15368" max="15368" width="13.85546875" style="1" customWidth="1"/>
    <col min="15369" max="15369" width="12" style="1" bestFit="1" customWidth="1"/>
    <col min="15370" max="15610" width="11" style="1"/>
    <col min="15611" max="15611" width="0" style="1" hidden="1" customWidth="1"/>
    <col min="15612" max="15612" width="42.85546875" style="1" customWidth="1"/>
    <col min="15613" max="15613" width="15.7109375" style="1" customWidth="1"/>
    <col min="15614" max="15614" width="15" style="1" customWidth="1"/>
    <col min="15615" max="15615" width="13.28515625" style="1" customWidth="1"/>
    <col min="15616" max="15616" width="13.7109375" style="1" customWidth="1"/>
    <col min="15617" max="15617" width="13.28515625" style="1" customWidth="1"/>
    <col min="15618" max="15618" width="14.28515625" style="1" customWidth="1"/>
    <col min="15619" max="15619" width="12.85546875" style="1" bestFit="1" customWidth="1"/>
    <col min="15620" max="15620" width="13" style="1" bestFit="1" customWidth="1"/>
    <col min="15621" max="15621" width="12" style="1" bestFit="1" customWidth="1"/>
    <col min="15622" max="15622" width="12.140625" style="1" bestFit="1" customWidth="1"/>
    <col min="15623" max="15623" width="12" style="1" bestFit="1" customWidth="1"/>
    <col min="15624" max="15624" width="13.85546875" style="1" customWidth="1"/>
    <col min="15625" max="15625" width="12" style="1" bestFit="1" customWidth="1"/>
    <col min="15626" max="15866" width="11" style="1"/>
    <col min="15867" max="15867" width="0" style="1" hidden="1" customWidth="1"/>
    <col min="15868" max="15868" width="42.85546875" style="1" customWidth="1"/>
    <col min="15869" max="15869" width="15.7109375" style="1" customWidth="1"/>
    <col min="15870" max="15870" width="15" style="1" customWidth="1"/>
    <col min="15871" max="15871" width="13.28515625" style="1" customWidth="1"/>
    <col min="15872" max="15872" width="13.7109375" style="1" customWidth="1"/>
    <col min="15873" max="15873" width="13.28515625" style="1" customWidth="1"/>
    <col min="15874" max="15874" width="14.28515625" style="1" customWidth="1"/>
    <col min="15875" max="15875" width="12.85546875" style="1" bestFit="1" customWidth="1"/>
    <col min="15876" max="15876" width="13" style="1" bestFit="1" customWidth="1"/>
    <col min="15877" max="15877" width="12" style="1" bestFit="1" customWidth="1"/>
    <col min="15878" max="15878" width="12.140625" style="1" bestFit="1" customWidth="1"/>
    <col min="15879" max="15879" width="12" style="1" bestFit="1" customWidth="1"/>
    <col min="15880" max="15880" width="13.85546875" style="1" customWidth="1"/>
    <col min="15881" max="15881" width="12" style="1" bestFit="1" customWidth="1"/>
    <col min="15882" max="16122" width="11" style="1"/>
    <col min="16123" max="16123" width="0" style="1" hidden="1" customWidth="1"/>
    <col min="16124" max="16124" width="42.85546875" style="1" customWidth="1"/>
    <col min="16125" max="16125" width="15.7109375" style="1" customWidth="1"/>
    <col min="16126" max="16126" width="15" style="1" customWidth="1"/>
    <col min="16127" max="16127" width="13.28515625" style="1" customWidth="1"/>
    <col min="16128" max="16128" width="13.7109375" style="1" customWidth="1"/>
    <col min="16129" max="16129" width="13.28515625" style="1" customWidth="1"/>
    <col min="16130" max="16130" width="14.28515625" style="1" customWidth="1"/>
    <col min="16131" max="16131" width="12.85546875" style="1" bestFit="1" customWidth="1"/>
    <col min="16132" max="16132" width="13" style="1" bestFit="1" customWidth="1"/>
    <col min="16133" max="16133" width="12" style="1" bestFit="1" customWidth="1"/>
    <col min="16134" max="16134" width="12.140625" style="1" bestFit="1" customWidth="1"/>
    <col min="16135" max="16135" width="12" style="1" bestFit="1" customWidth="1"/>
    <col min="16136" max="16136" width="13.85546875" style="1" customWidth="1"/>
    <col min="16137" max="16137" width="12" style="1" bestFit="1" customWidth="1"/>
    <col min="16138" max="16384" width="11" style="1"/>
  </cols>
  <sheetData>
    <row r="1" spans="2:9" ht="13.5" thickBot="1" x14ac:dyDescent="0.25"/>
    <row r="2" spans="2:9" ht="15.75" x14ac:dyDescent="0.2">
      <c r="B2" s="79" t="s">
        <v>111</v>
      </c>
      <c r="C2" s="80"/>
      <c r="D2" s="80"/>
      <c r="E2" s="80"/>
      <c r="F2" s="80"/>
      <c r="G2" s="80"/>
      <c r="H2" s="81"/>
    </row>
    <row r="3" spans="2:9" x14ac:dyDescent="0.2">
      <c r="B3" s="57" t="s">
        <v>0</v>
      </c>
      <c r="C3" s="78"/>
      <c r="D3" s="78"/>
      <c r="E3" s="78"/>
      <c r="F3" s="78"/>
      <c r="G3" s="78"/>
      <c r="H3" s="59"/>
    </row>
    <row r="4" spans="2:9" x14ac:dyDescent="0.2">
      <c r="B4" s="57" t="s">
        <v>1</v>
      </c>
      <c r="C4" s="58"/>
      <c r="D4" s="58"/>
      <c r="E4" s="58"/>
      <c r="F4" s="58"/>
      <c r="G4" s="58"/>
      <c r="H4" s="59"/>
    </row>
    <row r="5" spans="2:9" x14ac:dyDescent="0.2">
      <c r="B5" s="57" t="s">
        <v>2</v>
      </c>
      <c r="C5" s="58"/>
      <c r="D5" s="58"/>
      <c r="E5" s="58"/>
      <c r="F5" s="58"/>
      <c r="G5" s="58"/>
      <c r="H5" s="59"/>
    </row>
    <row r="6" spans="2:9" x14ac:dyDescent="0.2">
      <c r="B6" s="57" t="s">
        <v>30</v>
      </c>
      <c r="C6" s="58"/>
      <c r="D6" s="58"/>
      <c r="E6" s="58"/>
      <c r="F6" s="58"/>
      <c r="G6" s="58"/>
      <c r="H6" s="59"/>
    </row>
    <row r="7" spans="2:9" ht="13.5" thickBot="1" x14ac:dyDescent="0.25">
      <c r="B7" s="60" t="s">
        <v>3</v>
      </c>
      <c r="C7" s="61"/>
      <c r="D7" s="61"/>
      <c r="E7" s="61"/>
      <c r="F7" s="61"/>
      <c r="G7" s="61"/>
      <c r="H7" s="62"/>
    </row>
    <row r="8" spans="2:9" ht="13.5" thickBot="1" x14ac:dyDescent="0.25">
      <c r="B8" s="47"/>
      <c r="C8" s="49" t="s">
        <v>4</v>
      </c>
      <c r="D8" s="50"/>
      <c r="E8" s="50"/>
      <c r="F8" s="50"/>
      <c r="G8" s="51"/>
      <c r="H8" s="52" t="s">
        <v>5</v>
      </c>
    </row>
    <row r="9" spans="2:9" ht="26.25" thickBot="1" x14ac:dyDescent="0.25">
      <c r="B9" s="48"/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53"/>
    </row>
    <row r="10" spans="2:9" ht="20.25" customHeight="1" x14ac:dyDescent="0.2">
      <c r="B10" s="4" t="s">
        <v>11</v>
      </c>
      <c r="C10" s="70">
        <f t="shared" ref="C10:D10" si="0">C11+C12+C13+C16+C17+C20</f>
        <v>39351323.229999997</v>
      </c>
      <c r="D10" s="70">
        <f t="shared" si="0"/>
        <v>-1074003.47</v>
      </c>
      <c r="E10" s="70">
        <f>E11+E12+E13+E16+E17+E20</f>
        <v>38277319.759999998</v>
      </c>
      <c r="F10" s="70">
        <f>F11+F12+F13+F16+F17+F20</f>
        <v>37830428.850000001</v>
      </c>
      <c r="G10" s="70">
        <f>G11+G12+G13+G16+G17+G20</f>
        <v>37828169.020000003</v>
      </c>
      <c r="H10" s="70">
        <f>H11+H12+H13+H16+H17+H20</f>
        <v>446890.90999999642</v>
      </c>
    </row>
    <row r="11" spans="2:9" ht="25.5" customHeight="1" x14ac:dyDescent="0.2">
      <c r="B11" s="5" t="s">
        <v>12</v>
      </c>
      <c r="C11" s="71">
        <v>39351323.229999997</v>
      </c>
      <c r="D11" s="72">
        <v>-1074003.47</v>
      </c>
      <c r="E11" s="72">
        <v>38277319.759999998</v>
      </c>
      <c r="F11" s="72">
        <v>37830428.850000001</v>
      </c>
      <c r="G11" s="72">
        <v>37828169.020000003</v>
      </c>
      <c r="H11" s="72">
        <f>+E11-F11</f>
        <v>446890.90999999642</v>
      </c>
      <c r="I11" s="6"/>
    </row>
    <row r="12" spans="2:9" ht="17.25" customHeight="1" x14ac:dyDescent="0.2">
      <c r="B12" s="5" t="s">
        <v>13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6"/>
    </row>
    <row r="13" spans="2:9" ht="17.25" customHeight="1" x14ac:dyDescent="0.2">
      <c r="B13" s="5" t="s">
        <v>14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</row>
    <row r="14" spans="2:9" ht="17.25" customHeight="1" x14ac:dyDescent="0.2">
      <c r="B14" s="7" t="s">
        <v>15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</row>
    <row r="15" spans="2:9" ht="17.25" customHeight="1" x14ac:dyDescent="0.2">
      <c r="B15" s="7" t="s">
        <v>16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</row>
    <row r="16" spans="2:9" ht="17.25" customHeight="1" x14ac:dyDescent="0.2">
      <c r="B16" s="5" t="s">
        <v>17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</row>
    <row r="17" spans="2:9" ht="24" customHeight="1" x14ac:dyDescent="0.2">
      <c r="B17" s="5" t="s">
        <v>18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</row>
    <row r="18" spans="2:9" ht="17.25" customHeight="1" x14ac:dyDescent="0.2">
      <c r="B18" s="7" t="s">
        <v>19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</row>
    <row r="19" spans="2:9" ht="17.25" customHeight="1" x14ac:dyDescent="0.2">
      <c r="B19" s="7" t="s">
        <v>20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</row>
    <row r="20" spans="2:9" ht="17.25" customHeight="1" x14ac:dyDescent="0.2">
      <c r="B20" s="5" t="s">
        <v>21</v>
      </c>
      <c r="C20" s="71">
        <v>0</v>
      </c>
      <c r="D20" s="71">
        <v>0</v>
      </c>
      <c r="E20" s="71">
        <v>0</v>
      </c>
      <c r="F20" s="72">
        <v>0</v>
      </c>
      <c r="G20" s="72">
        <v>0</v>
      </c>
      <c r="H20" s="72">
        <v>0</v>
      </c>
      <c r="I20" s="6"/>
    </row>
    <row r="21" spans="2:9" ht="17.25" customHeight="1" x14ac:dyDescent="0.2">
      <c r="B21" s="5"/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</row>
    <row r="22" spans="2:9" ht="17.25" customHeight="1" x14ac:dyDescent="0.2">
      <c r="B22" s="4" t="s">
        <v>22</v>
      </c>
      <c r="C22" s="73">
        <f>C23+C24+C25+C28+C29+C32</f>
        <v>8145447.9700000007</v>
      </c>
      <c r="D22" s="73">
        <f>D23+D24+D25+D28+D29+D32</f>
        <v>1129792.9200000002</v>
      </c>
      <c r="E22" s="73">
        <f t="shared" ref="E22:G22" si="1">E23+E24+E25+E28+E29+E32</f>
        <v>9275240.8900000006</v>
      </c>
      <c r="F22" s="73">
        <f t="shared" si="1"/>
        <v>8216999.6799999997</v>
      </c>
      <c r="G22" s="73">
        <f t="shared" si="1"/>
        <v>8216999.6799999997</v>
      </c>
      <c r="H22" s="73">
        <f>H23+H24+H25+H28+H29+H32</f>
        <v>1058241.2099999995</v>
      </c>
    </row>
    <row r="23" spans="2:9" ht="17.25" customHeight="1" x14ac:dyDescent="0.2">
      <c r="B23" s="5" t="s">
        <v>12</v>
      </c>
      <c r="C23" s="71">
        <v>3555222.89</v>
      </c>
      <c r="D23" s="72">
        <v>91228.61</v>
      </c>
      <c r="E23" s="72">
        <v>3646451.5</v>
      </c>
      <c r="F23" s="72">
        <v>2650299.85</v>
      </c>
      <c r="G23" s="72">
        <v>2650299.85</v>
      </c>
      <c r="H23" s="74">
        <f>+E23-F23</f>
        <v>996151.64999999991</v>
      </c>
      <c r="I23" s="6"/>
    </row>
    <row r="24" spans="2:9" ht="17.25" customHeight="1" x14ac:dyDescent="0.2">
      <c r="B24" s="5" t="s">
        <v>13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</row>
    <row r="25" spans="2:9" ht="17.25" customHeight="1" x14ac:dyDescent="0.2">
      <c r="B25" s="5" t="s">
        <v>14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</row>
    <row r="26" spans="2:9" ht="17.25" customHeight="1" x14ac:dyDescent="0.2">
      <c r="B26" s="7" t="s">
        <v>15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</row>
    <row r="27" spans="2:9" ht="17.25" customHeight="1" x14ac:dyDescent="0.2">
      <c r="B27" s="7" t="s">
        <v>16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</row>
    <row r="28" spans="2:9" ht="17.25" customHeight="1" x14ac:dyDescent="0.2">
      <c r="B28" s="5" t="s">
        <v>17</v>
      </c>
      <c r="C28" s="75">
        <v>4590225.08</v>
      </c>
      <c r="D28" s="75">
        <v>1038564.31</v>
      </c>
      <c r="E28" s="74">
        <v>5628789.3899999997</v>
      </c>
      <c r="F28" s="74">
        <v>5566699.8300000001</v>
      </c>
      <c r="G28" s="74">
        <v>5566699.8300000001</v>
      </c>
      <c r="H28" s="75">
        <f>+E28-F28</f>
        <v>62089.55999999959</v>
      </c>
      <c r="I28" s="6"/>
    </row>
    <row r="29" spans="2:9" ht="24" customHeight="1" x14ac:dyDescent="0.2">
      <c r="B29" s="5" t="s">
        <v>18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</row>
    <row r="30" spans="2:9" ht="17.25" customHeight="1" x14ac:dyDescent="0.2">
      <c r="B30" s="7" t="s">
        <v>19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</row>
    <row r="31" spans="2:9" ht="17.25" customHeight="1" x14ac:dyDescent="0.2">
      <c r="B31" s="7" t="s">
        <v>20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</row>
    <row r="32" spans="2:9" ht="17.25" customHeight="1" x14ac:dyDescent="0.2">
      <c r="B32" s="5" t="s">
        <v>21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</row>
    <row r="33" spans="2:8" ht="17.25" customHeight="1" x14ac:dyDescent="0.2">
      <c r="B33" s="4" t="s">
        <v>23</v>
      </c>
      <c r="C33" s="70">
        <f>C10+C22</f>
        <v>47496771.199999996</v>
      </c>
      <c r="D33" s="70">
        <f>D10+D22</f>
        <v>55789.450000000186</v>
      </c>
      <c r="E33" s="70">
        <f>E10+E22</f>
        <v>47552560.649999999</v>
      </c>
      <c r="F33" s="70">
        <f t="shared" ref="F33:G33" si="2">F10+F22</f>
        <v>46047428.530000001</v>
      </c>
      <c r="G33" s="70">
        <f t="shared" si="2"/>
        <v>46045168.700000003</v>
      </c>
      <c r="H33" s="70">
        <f>H10+H22</f>
        <v>1505132.1199999959</v>
      </c>
    </row>
    <row r="34" spans="2:8" ht="13.5" thickBot="1" x14ac:dyDescent="0.25">
      <c r="B34" s="8"/>
      <c r="C34" s="76"/>
      <c r="D34" s="77"/>
      <c r="E34" s="77"/>
      <c r="F34" s="77"/>
      <c r="G34" s="77"/>
      <c r="H34" s="77"/>
    </row>
    <row r="37" spans="2:8" x14ac:dyDescent="0.2">
      <c r="B37" s="10"/>
      <c r="C37" s="11"/>
      <c r="D37" s="11"/>
      <c r="E37" s="11"/>
      <c r="F37" s="11"/>
      <c r="G37" s="11"/>
      <c r="H37" s="11"/>
    </row>
    <row r="38" spans="2:8" x14ac:dyDescent="0.2">
      <c r="B38" s="10"/>
      <c r="C38" s="11"/>
      <c r="D38" s="11"/>
      <c r="E38" s="11"/>
      <c r="F38" s="11"/>
      <c r="G38" s="11"/>
      <c r="H38" s="11"/>
    </row>
    <row r="39" spans="2:8" x14ac:dyDescent="0.2">
      <c r="B39" s="10"/>
      <c r="C39" s="11"/>
      <c r="D39" s="11"/>
      <c r="E39" s="11"/>
      <c r="F39" s="11"/>
      <c r="G39" s="11"/>
      <c r="H39" s="11"/>
    </row>
    <row r="40" spans="2:8" x14ac:dyDescent="0.2">
      <c r="B40" s="10"/>
      <c r="C40" s="11"/>
      <c r="D40" s="11"/>
      <c r="E40" s="11"/>
      <c r="F40" s="11"/>
      <c r="G40" s="11"/>
      <c r="H40" s="11"/>
    </row>
    <row r="41" spans="2:8" x14ac:dyDescent="0.2">
      <c r="B41" s="10"/>
      <c r="C41" s="11"/>
      <c r="D41" s="11"/>
      <c r="E41" s="11"/>
      <c r="F41" s="11"/>
      <c r="G41" s="11"/>
      <c r="H41" s="11"/>
    </row>
    <row r="42" spans="2:8" ht="15.75" x14ac:dyDescent="0.25">
      <c r="B42" s="9"/>
      <c r="C42" s="12"/>
      <c r="D42" s="12"/>
      <c r="E42" s="12"/>
      <c r="F42" s="12"/>
      <c r="G42" s="13"/>
      <c r="H42" s="13"/>
    </row>
    <row r="43" spans="2:8" ht="15.75" customHeight="1" x14ac:dyDescent="0.2">
      <c r="B43" s="44" t="s">
        <v>28</v>
      </c>
      <c r="C43" s="44"/>
      <c r="D43" s="44"/>
      <c r="E43" s="42" t="s">
        <v>25</v>
      </c>
      <c r="F43" s="42"/>
      <c r="G43" s="42"/>
      <c r="H43" s="42"/>
    </row>
    <row r="44" spans="2:8" ht="15.75" customHeight="1" x14ac:dyDescent="0.25">
      <c r="B44" s="45" t="s">
        <v>24</v>
      </c>
      <c r="C44" s="46"/>
      <c r="D44" s="46"/>
      <c r="E44" s="43" t="s">
        <v>26</v>
      </c>
      <c r="F44" s="43"/>
      <c r="G44" s="43"/>
      <c r="H44" s="43"/>
    </row>
    <row r="45" spans="2:8" x14ac:dyDescent="0.2">
      <c r="B45" s="14"/>
      <c r="C45" s="15"/>
      <c r="D45" s="15"/>
      <c r="E45" s="15"/>
      <c r="F45" s="15"/>
      <c r="G45" s="15"/>
      <c r="H45" s="15"/>
    </row>
    <row r="46" spans="2:8" x14ac:dyDescent="0.2">
      <c r="B46" s="14"/>
      <c r="C46" s="15"/>
      <c r="D46" s="15"/>
      <c r="E46" s="15"/>
      <c r="F46" s="15"/>
      <c r="G46" s="15"/>
      <c r="H46" s="15"/>
    </row>
    <row r="47" spans="2:8" x14ac:dyDescent="0.2">
      <c r="B47" s="14"/>
      <c r="C47" s="15"/>
      <c r="D47" s="15"/>
      <c r="E47" s="15"/>
      <c r="F47" s="15"/>
      <c r="G47" s="15"/>
      <c r="H47" s="15"/>
    </row>
    <row r="48" spans="2:8" x14ac:dyDescent="0.2">
      <c r="B48" s="14"/>
      <c r="C48" s="15"/>
      <c r="D48" s="15"/>
      <c r="E48" s="15"/>
      <c r="F48" s="15"/>
      <c r="G48" s="15"/>
      <c r="H48" s="15"/>
    </row>
    <row r="49" spans="2:8" x14ac:dyDescent="0.2">
      <c r="B49" s="14"/>
      <c r="C49" s="15"/>
      <c r="D49" s="15"/>
      <c r="E49" s="15"/>
      <c r="F49" s="15"/>
      <c r="G49" s="15"/>
      <c r="H49" s="15"/>
    </row>
    <row r="50" spans="2:8" x14ac:dyDescent="0.2">
      <c r="B50" s="14"/>
      <c r="C50" s="16"/>
      <c r="D50" s="16"/>
      <c r="E50" s="16"/>
      <c r="F50" s="16"/>
      <c r="G50" s="15"/>
      <c r="H50" s="15"/>
    </row>
    <row r="51" spans="2:8" x14ac:dyDescent="0.2">
      <c r="B51" s="14"/>
      <c r="C51" s="16"/>
      <c r="D51" s="16"/>
      <c r="E51" s="16"/>
      <c r="F51" s="16"/>
      <c r="G51" s="15"/>
      <c r="H51" s="15"/>
    </row>
    <row r="52" spans="2:8" ht="15.75" x14ac:dyDescent="0.2">
      <c r="B52" s="14"/>
      <c r="C52" s="42" t="s">
        <v>27</v>
      </c>
      <c r="D52" s="42"/>
      <c r="E52" s="42"/>
      <c r="F52" s="42"/>
      <c r="G52" s="15"/>
      <c r="H52" s="15"/>
    </row>
    <row r="53" spans="2:8" ht="15.75" x14ac:dyDescent="0.25">
      <c r="B53" s="14"/>
      <c r="C53" s="43" t="s">
        <v>29</v>
      </c>
      <c r="D53" s="43"/>
      <c r="E53" s="43"/>
      <c r="F53" s="43"/>
      <c r="G53" s="15"/>
      <c r="H53" s="15"/>
    </row>
    <row r="55" spans="2:8" x14ac:dyDescent="0.2">
      <c r="C55" s="11"/>
      <c r="D55" s="11"/>
      <c r="E55" s="11"/>
      <c r="F55" s="11"/>
      <c r="G55" s="11"/>
      <c r="H55" s="11"/>
    </row>
    <row r="56" spans="2:8" x14ac:dyDescent="0.2">
      <c r="C56" s="11"/>
      <c r="D56" s="11"/>
      <c r="E56" s="11"/>
      <c r="F56" s="11"/>
      <c r="G56" s="11"/>
      <c r="H56" s="11"/>
    </row>
  </sheetData>
  <mergeCells count="15">
    <mergeCell ref="B8:B9"/>
    <mergeCell ref="C8:G8"/>
    <mergeCell ref="H8:H9"/>
    <mergeCell ref="B2:H2"/>
    <mergeCell ref="B4:H4"/>
    <mergeCell ref="B5:H5"/>
    <mergeCell ref="B6:H6"/>
    <mergeCell ref="B7:H7"/>
    <mergeCell ref="B3:H3"/>
    <mergeCell ref="C52:F52"/>
    <mergeCell ref="C53:F53"/>
    <mergeCell ref="B43:D43"/>
    <mergeCell ref="E43:H43"/>
    <mergeCell ref="B44:D44"/>
    <mergeCell ref="E44:H44"/>
  </mergeCells>
  <pageMargins left="0.7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F2E9-5309-4CCF-A578-192BCEF724B0}">
  <sheetPr>
    <pageSetUpPr fitToPage="1"/>
  </sheetPr>
  <dimension ref="B1:I167"/>
  <sheetViews>
    <sheetView workbookViewId="0">
      <pane ySplit="9" topLeftCell="A79" activePane="bottomLeft" state="frozen"/>
      <selection pane="bottomLeft" activeCell="I11" sqref="I11"/>
    </sheetView>
  </sheetViews>
  <sheetFormatPr baseColWidth="10" defaultColWidth="11" defaultRowHeight="12.75" x14ac:dyDescent="0.2"/>
  <cols>
    <col min="1" max="1" width="4" style="1" customWidth="1"/>
    <col min="2" max="2" width="8" style="1" customWidth="1"/>
    <col min="3" max="3" width="52" style="1" customWidth="1"/>
    <col min="4" max="4" width="16" style="1" customWidth="1"/>
    <col min="5" max="5" width="19.140625" style="1" customWidth="1"/>
    <col min="6" max="7" width="16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54" t="s">
        <v>0</v>
      </c>
      <c r="C2" s="55"/>
      <c r="D2" s="55"/>
      <c r="E2" s="55"/>
      <c r="F2" s="55"/>
      <c r="G2" s="55"/>
      <c r="H2" s="55"/>
      <c r="I2" s="56"/>
    </row>
    <row r="3" spans="2:9" x14ac:dyDescent="0.2">
      <c r="B3" s="57" t="s">
        <v>1</v>
      </c>
      <c r="C3" s="58"/>
      <c r="D3" s="58"/>
      <c r="E3" s="58"/>
      <c r="F3" s="58"/>
      <c r="G3" s="58"/>
      <c r="H3" s="58"/>
      <c r="I3" s="59"/>
    </row>
    <row r="4" spans="2:9" x14ac:dyDescent="0.2">
      <c r="B4" s="57" t="s">
        <v>31</v>
      </c>
      <c r="C4" s="58"/>
      <c r="D4" s="58"/>
      <c r="E4" s="58"/>
      <c r="F4" s="58"/>
      <c r="G4" s="58"/>
      <c r="H4" s="58"/>
      <c r="I4" s="59"/>
    </row>
    <row r="5" spans="2:9" x14ac:dyDescent="0.2">
      <c r="B5" s="57" t="s">
        <v>30</v>
      </c>
      <c r="C5" s="58"/>
      <c r="D5" s="58"/>
      <c r="E5" s="58"/>
      <c r="F5" s="58"/>
      <c r="G5" s="58"/>
      <c r="H5" s="58"/>
      <c r="I5" s="59"/>
    </row>
    <row r="6" spans="2:9" ht="13.5" thickBot="1" x14ac:dyDescent="0.25">
      <c r="B6" s="60" t="s">
        <v>3</v>
      </c>
      <c r="C6" s="61"/>
      <c r="D6" s="61"/>
      <c r="E6" s="61"/>
      <c r="F6" s="61"/>
      <c r="G6" s="61"/>
      <c r="H6" s="61"/>
      <c r="I6" s="62"/>
    </row>
    <row r="7" spans="2:9" ht="15.75" customHeight="1" x14ac:dyDescent="0.2">
      <c r="B7" s="54" t="s">
        <v>32</v>
      </c>
      <c r="C7" s="63"/>
      <c r="D7" s="54" t="s">
        <v>4</v>
      </c>
      <c r="E7" s="55"/>
      <c r="F7" s="55"/>
      <c r="G7" s="55"/>
      <c r="H7" s="63"/>
      <c r="I7" s="47" t="s">
        <v>5</v>
      </c>
    </row>
    <row r="8" spans="2:9" ht="15" customHeight="1" thickBot="1" x14ac:dyDescent="0.25">
      <c r="B8" s="57"/>
      <c r="C8" s="64"/>
      <c r="D8" s="60"/>
      <c r="E8" s="61"/>
      <c r="F8" s="61"/>
      <c r="G8" s="61"/>
      <c r="H8" s="65"/>
      <c r="I8" s="66"/>
    </row>
    <row r="9" spans="2:9" ht="26.25" thickBot="1" x14ac:dyDescent="0.25">
      <c r="B9" s="60"/>
      <c r="C9" s="65"/>
      <c r="D9" s="17" t="s">
        <v>6</v>
      </c>
      <c r="E9" s="18" t="s">
        <v>7</v>
      </c>
      <c r="F9" s="17" t="s">
        <v>8</v>
      </c>
      <c r="G9" s="17" t="s">
        <v>33</v>
      </c>
      <c r="H9" s="17" t="s">
        <v>34</v>
      </c>
      <c r="I9" s="48"/>
    </row>
    <row r="10" spans="2:9" x14ac:dyDescent="0.2">
      <c r="B10" s="19" t="s">
        <v>35</v>
      </c>
      <c r="C10" s="20"/>
      <c r="D10" s="21">
        <f t="shared" ref="D10:I10" si="0">D11+D19+D29+D39+D49+D59+D72+D76+D63</f>
        <v>80576731.549999997</v>
      </c>
      <c r="E10" s="21">
        <f t="shared" si="0"/>
        <v>10178283.710000001</v>
      </c>
      <c r="F10" s="21">
        <f t="shared" si="0"/>
        <v>90755015.260000005</v>
      </c>
      <c r="G10" s="21">
        <f t="shared" si="0"/>
        <v>68980868.310000002</v>
      </c>
      <c r="H10" s="21">
        <f t="shared" si="0"/>
        <v>67891551.480000004</v>
      </c>
      <c r="I10" s="21">
        <f t="shared" si="0"/>
        <v>21774146.949999999</v>
      </c>
    </row>
    <row r="11" spans="2:9" x14ac:dyDescent="0.2">
      <c r="B11" s="22" t="s">
        <v>36</v>
      </c>
      <c r="C11" s="23"/>
      <c r="D11" s="24">
        <f t="shared" ref="D11:H11" si="1">SUM(D12:D18)</f>
        <v>39351323.229999997</v>
      </c>
      <c r="E11" s="24">
        <f t="shared" si="1"/>
        <v>-1074003.47</v>
      </c>
      <c r="F11" s="24">
        <f t="shared" si="1"/>
        <v>38277319.75999999</v>
      </c>
      <c r="G11" s="24">
        <f t="shared" si="1"/>
        <v>37830428.850000001</v>
      </c>
      <c r="H11" s="24">
        <f t="shared" si="1"/>
        <v>37828169.020000003</v>
      </c>
      <c r="I11" s="24">
        <f>SUM(I12:I18)</f>
        <v>446890.90999999875</v>
      </c>
    </row>
    <row r="12" spans="2:9" x14ac:dyDescent="0.2">
      <c r="B12" s="25" t="s">
        <v>37</v>
      </c>
      <c r="C12" s="26"/>
      <c r="D12" s="24">
        <v>27710850.239999998</v>
      </c>
      <c r="E12" s="27">
        <v>-1528781.84</v>
      </c>
      <c r="F12" s="27">
        <f>D12+E12</f>
        <v>26182068.399999999</v>
      </c>
      <c r="G12" s="27">
        <v>26178380.129999999</v>
      </c>
      <c r="H12" s="27">
        <v>26178380.129999999</v>
      </c>
      <c r="I12" s="27">
        <f>F12-G12</f>
        <v>3688.269999999553</v>
      </c>
    </row>
    <row r="13" spans="2:9" x14ac:dyDescent="0.2">
      <c r="B13" s="25" t="s">
        <v>38</v>
      </c>
      <c r="C13" s="26"/>
      <c r="D13" s="24">
        <v>10971.75</v>
      </c>
      <c r="E13" s="27">
        <v>-8711.92</v>
      </c>
      <c r="F13" s="27">
        <f t="shared" ref="F13:F18" si="2">D13+E13</f>
        <v>2259.83</v>
      </c>
      <c r="G13" s="27">
        <v>2259.83</v>
      </c>
      <c r="H13" s="27">
        <v>0</v>
      </c>
      <c r="I13" s="27">
        <f t="shared" ref="I13:I17" si="3">F13-G13</f>
        <v>0</v>
      </c>
    </row>
    <row r="14" spans="2:9" x14ac:dyDescent="0.2">
      <c r="B14" s="25" t="s">
        <v>39</v>
      </c>
      <c r="C14" s="26"/>
      <c r="D14" s="24">
        <v>8464202.3599999994</v>
      </c>
      <c r="E14" s="27">
        <v>499342.48</v>
      </c>
      <c r="F14" s="27">
        <f t="shared" si="2"/>
        <v>8963544.8399999999</v>
      </c>
      <c r="G14" s="27">
        <v>8894912.9000000004</v>
      </c>
      <c r="H14" s="27">
        <v>8894912.9000000004</v>
      </c>
      <c r="I14" s="27">
        <f>F14-G14</f>
        <v>68631.939999999478</v>
      </c>
    </row>
    <row r="15" spans="2:9" x14ac:dyDescent="0.2">
      <c r="B15" s="25" t="s">
        <v>40</v>
      </c>
      <c r="C15" s="26"/>
      <c r="D15" s="24"/>
      <c r="E15" s="27"/>
      <c r="F15" s="27">
        <f t="shared" si="2"/>
        <v>0</v>
      </c>
      <c r="G15" s="27"/>
      <c r="H15" s="27"/>
      <c r="I15" s="27">
        <f t="shared" si="3"/>
        <v>0</v>
      </c>
    </row>
    <row r="16" spans="2:9" x14ac:dyDescent="0.2">
      <c r="B16" s="25" t="s">
        <v>41</v>
      </c>
      <c r="C16" s="26"/>
      <c r="D16" s="24">
        <v>3107698.88</v>
      </c>
      <c r="E16" s="27">
        <v>-33852.19</v>
      </c>
      <c r="F16" s="27">
        <f t="shared" si="2"/>
        <v>3073846.69</v>
      </c>
      <c r="G16" s="27">
        <v>2700025.99</v>
      </c>
      <c r="H16" s="27">
        <v>2700025.99</v>
      </c>
      <c r="I16" s="27">
        <f>F16-G16</f>
        <v>373820.69999999972</v>
      </c>
    </row>
    <row r="17" spans="2:9" x14ac:dyDescent="0.2">
      <c r="B17" s="25" t="s">
        <v>42</v>
      </c>
      <c r="C17" s="26"/>
      <c r="D17" s="24"/>
      <c r="E17" s="27"/>
      <c r="F17" s="27">
        <f t="shared" si="2"/>
        <v>0</v>
      </c>
      <c r="G17" s="27"/>
      <c r="H17" s="27"/>
      <c r="I17" s="27">
        <f t="shared" si="3"/>
        <v>0</v>
      </c>
    </row>
    <row r="18" spans="2:9" x14ac:dyDescent="0.2">
      <c r="B18" s="25" t="s">
        <v>43</v>
      </c>
      <c r="C18" s="26"/>
      <c r="D18" s="24">
        <v>57600</v>
      </c>
      <c r="E18" s="27">
        <v>-2000</v>
      </c>
      <c r="F18" s="27">
        <f t="shared" si="2"/>
        <v>55600</v>
      </c>
      <c r="G18" s="27">
        <v>54850</v>
      </c>
      <c r="H18" s="27">
        <v>54850</v>
      </c>
      <c r="I18" s="27">
        <f>F18-G18</f>
        <v>750</v>
      </c>
    </row>
    <row r="19" spans="2:9" x14ac:dyDescent="0.2">
      <c r="B19" s="22" t="s">
        <v>44</v>
      </c>
      <c r="C19" s="23"/>
      <c r="D19" s="24">
        <f t="shared" ref="D19:I19" si="4">SUM(D20:D28)</f>
        <v>7208070.6399999997</v>
      </c>
      <c r="E19" s="24">
        <f t="shared" si="4"/>
        <v>5805261.7800000003</v>
      </c>
      <c r="F19" s="24">
        <f t="shared" si="4"/>
        <v>13013332.420000002</v>
      </c>
      <c r="G19" s="24">
        <f t="shared" si="4"/>
        <v>5960410.9299999988</v>
      </c>
      <c r="H19" s="24">
        <f t="shared" si="4"/>
        <v>5176946.9299999988</v>
      </c>
      <c r="I19" s="24">
        <f t="shared" si="4"/>
        <v>7052921.4900000012</v>
      </c>
    </row>
    <row r="20" spans="2:9" x14ac:dyDescent="0.2">
      <c r="B20" s="25" t="s">
        <v>45</v>
      </c>
      <c r="C20" s="26"/>
      <c r="D20" s="24">
        <v>1476089.28</v>
      </c>
      <c r="E20" s="27">
        <v>-158957.64000000001</v>
      </c>
      <c r="F20" s="24">
        <f t="shared" ref="F20:F28" si="5">D20+E20</f>
        <v>1317131.6400000001</v>
      </c>
      <c r="G20" s="27">
        <v>691888.71</v>
      </c>
      <c r="H20" s="27">
        <v>691888.71</v>
      </c>
      <c r="I20" s="27">
        <f>F20-G20</f>
        <v>625242.93000000017</v>
      </c>
    </row>
    <row r="21" spans="2:9" x14ac:dyDescent="0.2">
      <c r="B21" s="25" t="s">
        <v>46</v>
      </c>
      <c r="C21" s="26"/>
      <c r="D21" s="24">
        <v>1246583.1599999999</v>
      </c>
      <c r="E21" s="27">
        <v>-91642.21</v>
      </c>
      <c r="F21" s="24">
        <f t="shared" si="5"/>
        <v>1154940.95</v>
      </c>
      <c r="G21" s="27">
        <v>870576.34</v>
      </c>
      <c r="H21" s="27">
        <v>870576.34</v>
      </c>
      <c r="I21" s="27">
        <f t="shared" ref="I21:I83" si="6">F21-G21</f>
        <v>284364.61</v>
      </c>
    </row>
    <row r="22" spans="2:9" x14ac:dyDescent="0.2">
      <c r="B22" s="25" t="s">
        <v>47</v>
      </c>
      <c r="C22" s="26"/>
      <c r="D22" s="24"/>
      <c r="E22" s="27"/>
      <c r="F22" s="24">
        <f t="shared" si="5"/>
        <v>0</v>
      </c>
      <c r="G22" s="27"/>
      <c r="H22" s="27"/>
      <c r="I22" s="27">
        <f t="shared" si="6"/>
        <v>0</v>
      </c>
    </row>
    <row r="23" spans="2:9" x14ac:dyDescent="0.2">
      <c r="B23" s="25" t="s">
        <v>48</v>
      </c>
      <c r="C23" s="26"/>
      <c r="D23" s="24">
        <v>2936748.12</v>
      </c>
      <c r="E23" s="27">
        <v>3361010.44</v>
      </c>
      <c r="F23" s="24">
        <f t="shared" si="5"/>
        <v>6297758.5600000005</v>
      </c>
      <c r="G23" s="27">
        <v>2857995.38</v>
      </c>
      <c r="H23" s="27">
        <v>2350495.38</v>
      </c>
      <c r="I23" s="27">
        <f t="shared" si="6"/>
        <v>3439763.1800000006</v>
      </c>
    </row>
    <row r="24" spans="2:9" x14ac:dyDescent="0.2">
      <c r="B24" s="25" t="s">
        <v>49</v>
      </c>
      <c r="C24" s="26"/>
      <c r="D24" s="24">
        <v>11499.96</v>
      </c>
      <c r="E24" s="27">
        <v>2229747.1800000002</v>
      </c>
      <c r="F24" s="24">
        <f t="shared" si="5"/>
        <v>2241247.14</v>
      </c>
      <c r="G24" s="27">
        <v>563847.52</v>
      </c>
      <c r="H24" s="27">
        <v>287883.52000000002</v>
      </c>
      <c r="I24" s="27">
        <f t="shared" si="6"/>
        <v>1677399.62</v>
      </c>
    </row>
    <row r="25" spans="2:9" x14ac:dyDescent="0.2">
      <c r="B25" s="25" t="s">
        <v>50</v>
      </c>
      <c r="C25" s="26"/>
      <c r="D25" s="24">
        <v>902021.64</v>
      </c>
      <c r="E25" s="27">
        <v>-347814.56</v>
      </c>
      <c r="F25" s="24">
        <f t="shared" si="5"/>
        <v>554207.08000000007</v>
      </c>
      <c r="G25" s="27">
        <v>297017.5</v>
      </c>
      <c r="H25" s="27">
        <v>297017.5</v>
      </c>
      <c r="I25" s="27">
        <f t="shared" si="6"/>
        <v>257189.58000000007</v>
      </c>
    </row>
    <row r="26" spans="2:9" x14ac:dyDescent="0.2">
      <c r="B26" s="25" t="s">
        <v>51</v>
      </c>
      <c r="C26" s="26"/>
      <c r="D26" s="24">
        <v>249532.79999999999</v>
      </c>
      <c r="E26" s="27">
        <v>352564.2</v>
      </c>
      <c r="F26" s="24">
        <f t="shared" si="5"/>
        <v>602097</v>
      </c>
      <c r="G26" s="27">
        <v>238165.84</v>
      </c>
      <c r="H26" s="27">
        <v>238165.84</v>
      </c>
      <c r="I26" s="27">
        <f t="shared" si="6"/>
        <v>363931.16000000003</v>
      </c>
    </row>
    <row r="27" spans="2:9" x14ac:dyDescent="0.2">
      <c r="B27" s="25" t="s">
        <v>52</v>
      </c>
      <c r="C27" s="26"/>
      <c r="D27" s="24"/>
      <c r="E27" s="27"/>
      <c r="F27" s="24">
        <f t="shared" si="5"/>
        <v>0</v>
      </c>
      <c r="G27" s="27"/>
      <c r="H27" s="27"/>
      <c r="I27" s="27">
        <f t="shared" si="6"/>
        <v>0</v>
      </c>
    </row>
    <row r="28" spans="2:9" x14ac:dyDescent="0.2">
      <c r="B28" s="25" t="s">
        <v>53</v>
      </c>
      <c r="C28" s="26"/>
      <c r="D28" s="24">
        <v>385595.68</v>
      </c>
      <c r="E28" s="27">
        <v>460354.37</v>
      </c>
      <c r="F28" s="24">
        <f t="shared" si="5"/>
        <v>845950.05</v>
      </c>
      <c r="G28" s="27">
        <v>440919.64</v>
      </c>
      <c r="H28" s="27">
        <v>440919.64</v>
      </c>
      <c r="I28" s="27">
        <f t="shared" si="6"/>
        <v>405030.41000000003</v>
      </c>
    </row>
    <row r="29" spans="2:9" x14ac:dyDescent="0.2">
      <c r="B29" s="22" t="s">
        <v>54</v>
      </c>
      <c r="C29" s="23"/>
      <c r="D29" s="24">
        <f t="shared" ref="D29:I29" si="7">SUM(D30:D38)</f>
        <v>13339736.780000001</v>
      </c>
      <c r="E29" s="24">
        <f t="shared" si="7"/>
        <v>3408513.05</v>
      </c>
      <c r="F29" s="24">
        <f t="shared" si="7"/>
        <v>16748249.83</v>
      </c>
      <c r="G29" s="24">
        <f t="shared" si="7"/>
        <v>11353773.84</v>
      </c>
      <c r="H29" s="24">
        <f t="shared" si="7"/>
        <v>11050180.84</v>
      </c>
      <c r="I29" s="24">
        <f t="shared" si="7"/>
        <v>5394475.9900000002</v>
      </c>
    </row>
    <row r="30" spans="2:9" x14ac:dyDescent="0.2">
      <c r="B30" s="25" t="s">
        <v>55</v>
      </c>
      <c r="C30" s="26"/>
      <c r="D30" s="24">
        <v>685005.24</v>
      </c>
      <c r="E30" s="27">
        <v>295560</v>
      </c>
      <c r="F30" s="24">
        <f t="shared" ref="F30:F38" si="8">D30+E30</f>
        <v>980565.24</v>
      </c>
      <c r="G30" s="27">
        <v>893898.17</v>
      </c>
      <c r="H30" s="27">
        <v>893898.17</v>
      </c>
      <c r="I30" s="27">
        <f t="shared" si="6"/>
        <v>86667.069999999949</v>
      </c>
    </row>
    <row r="31" spans="2:9" x14ac:dyDescent="0.2">
      <c r="B31" s="25" t="s">
        <v>56</v>
      </c>
      <c r="C31" s="26"/>
      <c r="D31" s="24">
        <v>2128981.7999999998</v>
      </c>
      <c r="E31" s="27">
        <v>-649850.81000000006</v>
      </c>
      <c r="F31" s="24">
        <f t="shared" si="8"/>
        <v>1479130.9899999998</v>
      </c>
      <c r="G31" s="27">
        <v>504845.18</v>
      </c>
      <c r="H31" s="27">
        <v>504845.18</v>
      </c>
      <c r="I31" s="27">
        <f t="shared" si="6"/>
        <v>974285.80999999982</v>
      </c>
    </row>
    <row r="32" spans="2:9" x14ac:dyDescent="0.2">
      <c r="B32" s="25" t="s">
        <v>57</v>
      </c>
      <c r="C32" s="26"/>
      <c r="D32" s="24">
        <v>833297.04</v>
      </c>
      <c r="E32" s="27">
        <v>1367810.67</v>
      </c>
      <c r="F32" s="24">
        <f t="shared" si="8"/>
        <v>2201107.71</v>
      </c>
      <c r="G32" s="27">
        <v>975108.82</v>
      </c>
      <c r="H32" s="27">
        <v>975108.82</v>
      </c>
      <c r="I32" s="27">
        <f t="shared" si="6"/>
        <v>1225998.8900000001</v>
      </c>
    </row>
    <row r="33" spans="2:9" x14ac:dyDescent="0.2">
      <c r="B33" s="25" t="s">
        <v>58</v>
      </c>
      <c r="C33" s="26"/>
      <c r="D33" s="24">
        <v>99649.81</v>
      </c>
      <c r="E33" s="27">
        <v>196613.67</v>
      </c>
      <c r="F33" s="24">
        <f t="shared" si="8"/>
        <v>296263.48</v>
      </c>
      <c r="G33" s="27">
        <v>84021.05</v>
      </c>
      <c r="H33" s="27">
        <v>84021.05</v>
      </c>
      <c r="I33" s="27">
        <f t="shared" si="6"/>
        <v>212242.43</v>
      </c>
    </row>
    <row r="34" spans="2:9" x14ac:dyDescent="0.2">
      <c r="B34" s="25" t="s">
        <v>59</v>
      </c>
      <c r="C34" s="26"/>
      <c r="D34" s="24">
        <v>1224736.23</v>
      </c>
      <c r="E34" s="27">
        <v>2122377.85</v>
      </c>
      <c r="F34" s="24">
        <f t="shared" si="8"/>
        <v>3347114.08</v>
      </c>
      <c r="G34" s="27">
        <v>2788113.04</v>
      </c>
      <c r="H34" s="27">
        <v>2788113.04</v>
      </c>
      <c r="I34" s="27">
        <f t="shared" si="6"/>
        <v>559001.04</v>
      </c>
    </row>
    <row r="35" spans="2:9" x14ac:dyDescent="0.2">
      <c r="B35" s="25" t="s">
        <v>60</v>
      </c>
      <c r="C35" s="26"/>
      <c r="D35" s="24">
        <v>176582.46</v>
      </c>
      <c r="E35" s="27">
        <v>-142936.62</v>
      </c>
      <c r="F35" s="24">
        <f t="shared" si="8"/>
        <v>33645.839999999997</v>
      </c>
      <c r="G35" s="27">
        <v>3480</v>
      </c>
      <c r="H35" s="27">
        <v>3480</v>
      </c>
      <c r="I35" s="27">
        <f t="shared" si="6"/>
        <v>30165.839999999997</v>
      </c>
    </row>
    <row r="36" spans="2:9" x14ac:dyDescent="0.2">
      <c r="B36" s="25" t="s">
        <v>61</v>
      </c>
      <c r="C36" s="26"/>
      <c r="D36" s="24">
        <v>6391.92</v>
      </c>
      <c r="E36" s="27">
        <v>-2215.92</v>
      </c>
      <c r="F36" s="24">
        <f t="shared" si="8"/>
        <v>4176</v>
      </c>
      <c r="G36" s="27">
        <v>4176</v>
      </c>
      <c r="H36" s="27">
        <v>4176</v>
      </c>
      <c r="I36" s="27">
        <f t="shared" si="6"/>
        <v>0</v>
      </c>
    </row>
    <row r="37" spans="2:9" x14ac:dyDescent="0.2">
      <c r="B37" s="25" t="s">
        <v>62</v>
      </c>
      <c r="C37" s="26"/>
      <c r="D37" s="24">
        <v>3567648.12</v>
      </c>
      <c r="E37" s="27">
        <v>56929.79</v>
      </c>
      <c r="F37" s="24">
        <f t="shared" si="8"/>
        <v>3624577.91</v>
      </c>
      <c r="G37" s="27">
        <v>3482652.23</v>
      </c>
      <c r="H37" s="27">
        <v>3482652.23</v>
      </c>
      <c r="I37" s="27">
        <f t="shared" si="6"/>
        <v>141925.68000000017</v>
      </c>
    </row>
    <row r="38" spans="2:9" x14ac:dyDescent="0.2">
      <c r="B38" s="25" t="s">
        <v>63</v>
      </c>
      <c r="C38" s="26"/>
      <c r="D38" s="24">
        <v>4617444.16</v>
      </c>
      <c r="E38" s="27">
        <v>164224.42000000001</v>
      </c>
      <c r="F38" s="24">
        <f t="shared" si="8"/>
        <v>4781668.58</v>
      </c>
      <c r="G38" s="27">
        <v>2617479.35</v>
      </c>
      <c r="H38" s="27">
        <v>2313886.35</v>
      </c>
      <c r="I38" s="27">
        <f t="shared" si="6"/>
        <v>2164189.23</v>
      </c>
    </row>
    <row r="39" spans="2:9" ht="25.5" customHeight="1" x14ac:dyDescent="0.2">
      <c r="B39" s="67" t="s">
        <v>64</v>
      </c>
      <c r="C39" s="68"/>
      <c r="D39" s="24">
        <f t="shared" ref="D39:I39" si="9">SUM(D40:D48)</f>
        <v>18782420.43</v>
      </c>
      <c r="E39" s="24">
        <f t="shared" si="9"/>
        <v>-4206768.75</v>
      </c>
      <c r="F39" s="24">
        <f>SUM(F40:F48)</f>
        <v>14575651.68</v>
      </c>
      <c r="G39" s="24">
        <f t="shared" si="9"/>
        <v>11870201.76</v>
      </c>
      <c r="H39" s="24">
        <f t="shared" si="9"/>
        <v>11870201.76</v>
      </c>
      <c r="I39" s="24">
        <f t="shared" si="9"/>
        <v>2705449.9199999995</v>
      </c>
    </row>
    <row r="40" spans="2:9" x14ac:dyDescent="0.2">
      <c r="B40" s="25" t="s">
        <v>65</v>
      </c>
      <c r="C40" s="26"/>
      <c r="D40" s="24">
        <v>990781.9</v>
      </c>
      <c r="E40" s="27">
        <v>1138604.31</v>
      </c>
      <c r="F40" s="24">
        <f>D40+E40</f>
        <v>2129386.21</v>
      </c>
      <c r="G40" s="27">
        <v>1133401.32</v>
      </c>
      <c r="H40" s="27">
        <v>1133401.32</v>
      </c>
      <c r="I40" s="27">
        <f t="shared" si="6"/>
        <v>995984.8899999999</v>
      </c>
    </row>
    <row r="41" spans="2:9" x14ac:dyDescent="0.2">
      <c r="B41" s="25" t="s">
        <v>66</v>
      </c>
      <c r="C41" s="26"/>
      <c r="D41" s="24"/>
      <c r="E41" s="27"/>
      <c r="F41" s="24">
        <f t="shared" ref="F41:F83" si="10">D41+E41</f>
        <v>0</v>
      </c>
      <c r="G41" s="27"/>
      <c r="H41" s="27"/>
      <c r="I41" s="27">
        <f t="shared" si="6"/>
        <v>0</v>
      </c>
    </row>
    <row r="42" spans="2:9" x14ac:dyDescent="0.2">
      <c r="B42" s="25" t="s">
        <v>67</v>
      </c>
      <c r="C42" s="26"/>
      <c r="D42" s="24"/>
      <c r="E42" s="27"/>
      <c r="F42" s="24">
        <f t="shared" si="10"/>
        <v>0</v>
      </c>
      <c r="G42" s="27"/>
      <c r="H42" s="27"/>
      <c r="I42" s="27">
        <f t="shared" si="6"/>
        <v>0</v>
      </c>
    </row>
    <row r="43" spans="2:9" x14ac:dyDescent="0.2">
      <c r="B43" s="25" t="s">
        <v>68</v>
      </c>
      <c r="C43" s="26"/>
      <c r="D43" s="24">
        <v>8592246.1699999999</v>
      </c>
      <c r="E43" s="27">
        <v>-5148130.9800000004</v>
      </c>
      <c r="F43" s="24">
        <f t="shared" si="10"/>
        <v>3444115.1899999995</v>
      </c>
      <c r="G43" s="27">
        <v>1734650.16</v>
      </c>
      <c r="H43" s="27">
        <v>1734650.16</v>
      </c>
      <c r="I43" s="27">
        <f t="shared" si="6"/>
        <v>1709465.0299999996</v>
      </c>
    </row>
    <row r="44" spans="2:9" x14ac:dyDescent="0.2">
      <c r="B44" s="25" t="s">
        <v>69</v>
      </c>
      <c r="C44" s="26"/>
      <c r="D44" s="24">
        <v>9199392.3599999994</v>
      </c>
      <c r="E44" s="27">
        <v>-197242.08</v>
      </c>
      <c r="F44" s="24">
        <f t="shared" si="10"/>
        <v>9002150.2799999993</v>
      </c>
      <c r="G44" s="27">
        <v>9002150.2799999993</v>
      </c>
      <c r="H44" s="27">
        <v>9002150.2799999993</v>
      </c>
      <c r="I44" s="27">
        <f t="shared" si="6"/>
        <v>0</v>
      </c>
    </row>
    <row r="45" spans="2:9" x14ac:dyDescent="0.2">
      <c r="B45" s="25" t="s">
        <v>70</v>
      </c>
      <c r="C45" s="26"/>
      <c r="D45" s="24"/>
      <c r="E45" s="27"/>
      <c r="F45" s="24">
        <f t="shared" si="10"/>
        <v>0</v>
      </c>
      <c r="G45" s="27"/>
      <c r="H45" s="27"/>
      <c r="I45" s="27">
        <f t="shared" si="6"/>
        <v>0</v>
      </c>
    </row>
    <row r="46" spans="2:9" x14ac:dyDescent="0.2">
      <c r="B46" s="25" t="s">
        <v>71</v>
      </c>
      <c r="C46" s="26"/>
      <c r="D46" s="24"/>
      <c r="E46" s="27"/>
      <c r="F46" s="24">
        <f t="shared" si="10"/>
        <v>0</v>
      </c>
      <c r="G46" s="27"/>
      <c r="H46" s="27"/>
      <c r="I46" s="27">
        <f t="shared" si="6"/>
        <v>0</v>
      </c>
    </row>
    <row r="47" spans="2:9" x14ac:dyDescent="0.2">
      <c r="B47" s="25" t="s">
        <v>72</v>
      </c>
      <c r="C47" s="26"/>
      <c r="D47" s="24"/>
      <c r="E47" s="27"/>
      <c r="F47" s="24">
        <f t="shared" si="10"/>
        <v>0</v>
      </c>
      <c r="G47" s="27"/>
      <c r="H47" s="27"/>
      <c r="I47" s="27">
        <f t="shared" si="6"/>
        <v>0</v>
      </c>
    </row>
    <row r="48" spans="2:9" x14ac:dyDescent="0.2">
      <c r="B48" s="25" t="s">
        <v>73</v>
      </c>
      <c r="C48" s="26"/>
      <c r="D48" s="24"/>
      <c r="E48" s="27"/>
      <c r="F48" s="24">
        <f t="shared" si="10"/>
        <v>0</v>
      </c>
      <c r="G48" s="27"/>
      <c r="H48" s="27"/>
      <c r="I48" s="27">
        <f t="shared" si="6"/>
        <v>0</v>
      </c>
    </row>
    <row r="49" spans="2:9" x14ac:dyDescent="0.2">
      <c r="B49" s="67" t="s">
        <v>74</v>
      </c>
      <c r="C49" s="68"/>
      <c r="D49" s="24">
        <f t="shared" ref="D49:I49" si="11">SUM(D50:D58)</f>
        <v>0</v>
      </c>
      <c r="E49" s="24">
        <f t="shared" si="11"/>
        <v>4093013.14</v>
      </c>
      <c r="F49" s="24">
        <f t="shared" si="11"/>
        <v>4093013.14</v>
      </c>
      <c r="G49" s="24">
        <f t="shared" si="11"/>
        <v>342823.68000000005</v>
      </c>
      <c r="H49" s="24">
        <f t="shared" si="11"/>
        <v>342823.68000000005</v>
      </c>
      <c r="I49" s="24">
        <f t="shared" si="11"/>
        <v>3750189.46</v>
      </c>
    </row>
    <row r="50" spans="2:9" x14ac:dyDescent="0.2">
      <c r="B50" s="25" t="s">
        <v>75</v>
      </c>
      <c r="C50" s="26"/>
      <c r="D50" s="24">
        <v>0</v>
      </c>
      <c r="E50" s="27">
        <v>921433.08</v>
      </c>
      <c r="F50" s="24">
        <f t="shared" si="10"/>
        <v>921433.08</v>
      </c>
      <c r="G50" s="27">
        <v>190768.48</v>
      </c>
      <c r="H50" s="27">
        <v>190768.48</v>
      </c>
      <c r="I50" s="27">
        <f t="shared" si="6"/>
        <v>730664.6</v>
      </c>
    </row>
    <row r="51" spans="2:9" x14ac:dyDescent="0.2">
      <c r="B51" s="25" t="s">
        <v>76</v>
      </c>
      <c r="C51" s="26"/>
      <c r="D51" s="24"/>
      <c r="E51" s="27"/>
      <c r="F51" s="24">
        <f t="shared" si="10"/>
        <v>0</v>
      </c>
      <c r="G51" s="27"/>
      <c r="H51" s="27"/>
      <c r="I51" s="27">
        <f t="shared" si="6"/>
        <v>0</v>
      </c>
    </row>
    <row r="52" spans="2:9" x14ac:dyDescent="0.2">
      <c r="B52" s="25" t="s">
        <v>77</v>
      </c>
      <c r="C52" s="26"/>
      <c r="D52" s="24">
        <v>0</v>
      </c>
      <c r="E52" s="27">
        <v>12600</v>
      </c>
      <c r="F52" s="24">
        <f t="shared" si="10"/>
        <v>12600</v>
      </c>
      <c r="G52" s="27">
        <v>12600</v>
      </c>
      <c r="H52" s="27">
        <v>12600</v>
      </c>
      <c r="I52" s="27">
        <f t="shared" si="6"/>
        <v>0</v>
      </c>
    </row>
    <row r="53" spans="2:9" x14ac:dyDescent="0.2">
      <c r="B53" s="25" t="s">
        <v>78</v>
      </c>
      <c r="C53" s="26"/>
      <c r="D53" s="24">
        <v>0</v>
      </c>
      <c r="E53" s="27">
        <v>3019524.86</v>
      </c>
      <c r="F53" s="24">
        <f t="shared" si="10"/>
        <v>3019524.86</v>
      </c>
      <c r="G53" s="27">
        <v>0</v>
      </c>
      <c r="H53" s="27">
        <v>0</v>
      </c>
      <c r="I53" s="27">
        <f t="shared" si="6"/>
        <v>3019524.86</v>
      </c>
    </row>
    <row r="54" spans="2:9" x14ac:dyDescent="0.2">
      <c r="B54" s="25" t="s">
        <v>79</v>
      </c>
      <c r="C54" s="26"/>
      <c r="D54" s="24"/>
      <c r="E54" s="27"/>
      <c r="F54" s="24">
        <f t="shared" si="10"/>
        <v>0</v>
      </c>
      <c r="G54" s="27"/>
      <c r="H54" s="27"/>
      <c r="I54" s="27">
        <f t="shared" si="6"/>
        <v>0</v>
      </c>
    </row>
    <row r="55" spans="2:9" x14ac:dyDescent="0.2">
      <c r="B55" s="25" t="s">
        <v>80</v>
      </c>
      <c r="C55" s="26"/>
      <c r="D55" s="24">
        <v>0</v>
      </c>
      <c r="E55" s="27">
        <v>139455.20000000001</v>
      </c>
      <c r="F55" s="24">
        <f t="shared" si="10"/>
        <v>139455.20000000001</v>
      </c>
      <c r="G55" s="27">
        <v>139455.20000000001</v>
      </c>
      <c r="H55" s="27">
        <v>139455.20000000001</v>
      </c>
      <c r="I55" s="27">
        <f t="shared" si="6"/>
        <v>0</v>
      </c>
    </row>
    <row r="56" spans="2:9" x14ac:dyDescent="0.2">
      <c r="B56" s="25" t="s">
        <v>81</v>
      </c>
      <c r="C56" s="26"/>
      <c r="D56" s="24"/>
      <c r="E56" s="27"/>
      <c r="F56" s="24">
        <f t="shared" si="10"/>
        <v>0</v>
      </c>
      <c r="G56" s="27"/>
      <c r="H56" s="27"/>
      <c r="I56" s="27">
        <f t="shared" si="6"/>
        <v>0</v>
      </c>
    </row>
    <row r="57" spans="2:9" x14ac:dyDescent="0.2">
      <c r="B57" s="25" t="s">
        <v>82</v>
      </c>
      <c r="C57" s="26"/>
      <c r="D57" s="24"/>
      <c r="E57" s="27"/>
      <c r="F57" s="24">
        <f t="shared" si="10"/>
        <v>0</v>
      </c>
      <c r="G57" s="27"/>
      <c r="H57" s="27"/>
      <c r="I57" s="27">
        <f t="shared" si="6"/>
        <v>0</v>
      </c>
    </row>
    <row r="58" spans="2:9" x14ac:dyDescent="0.2">
      <c r="B58" s="25" t="s">
        <v>83</v>
      </c>
      <c r="C58" s="26"/>
      <c r="D58" s="24"/>
      <c r="E58" s="27"/>
      <c r="F58" s="24">
        <f t="shared" si="10"/>
        <v>0</v>
      </c>
      <c r="G58" s="27"/>
      <c r="H58" s="27"/>
      <c r="I58" s="27">
        <f t="shared" si="6"/>
        <v>0</v>
      </c>
    </row>
    <row r="59" spans="2:9" x14ac:dyDescent="0.2">
      <c r="B59" s="22" t="s">
        <v>84</v>
      </c>
      <c r="C59" s="23"/>
      <c r="D59" s="24">
        <f>SUM(D60:D62)</f>
        <v>1895180.4700000002</v>
      </c>
      <c r="E59" s="24">
        <f>SUM(E60:E62)</f>
        <v>2152267.96</v>
      </c>
      <c r="F59" s="24">
        <f>SUM(F60:F62)</f>
        <v>4047448.43</v>
      </c>
      <c r="G59" s="24">
        <f>SUM(G60:G62)</f>
        <v>1623229.25</v>
      </c>
      <c r="H59" s="24">
        <f>SUM(H60:H62)</f>
        <v>1623229.25</v>
      </c>
      <c r="I59" s="27">
        <f t="shared" si="6"/>
        <v>2424219.1800000002</v>
      </c>
    </row>
    <row r="60" spans="2:9" x14ac:dyDescent="0.2">
      <c r="B60" s="25" t="s">
        <v>85</v>
      </c>
      <c r="C60" s="26"/>
      <c r="D60" s="24">
        <v>804964.91</v>
      </c>
      <c r="E60" s="27">
        <v>2842483.52</v>
      </c>
      <c r="F60" s="24">
        <f t="shared" si="10"/>
        <v>3647448.43</v>
      </c>
      <c r="G60" s="27">
        <v>1623229.25</v>
      </c>
      <c r="H60" s="27">
        <v>1623229.25</v>
      </c>
      <c r="I60" s="27">
        <f t="shared" si="6"/>
        <v>2024219.1800000002</v>
      </c>
    </row>
    <row r="61" spans="2:9" x14ac:dyDescent="0.2">
      <c r="B61" s="25" t="s">
        <v>86</v>
      </c>
      <c r="C61" s="26"/>
      <c r="D61" s="24">
        <v>1090215.56</v>
      </c>
      <c r="E61" s="27">
        <v>-690215.56</v>
      </c>
      <c r="F61" s="24">
        <f t="shared" si="10"/>
        <v>400000</v>
      </c>
      <c r="G61" s="27">
        <v>0</v>
      </c>
      <c r="H61" s="27">
        <v>0</v>
      </c>
      <c r="I61" s="27">
        <f t="shared" si="6"/>
        <v>400000</v>
      </c>
    </row>
    <row r="62" spans="2:9" x14ac:dyDescent="0.2">
      <c r="B62" s="25" t="s">
        <v>87</v>
      </c>
      <c r="C62" s="26"/>
      <c r="D62" s="24"/>
      <c r="E62" s="27"/>
      <c r="F62" s="24">
        <f t="shared" si="10"/>
        <v>0</v>
      </c>
      <c r="G62" s="27"/>
      <c r="H62" s="27"/>
      <c r="I62" s="27">
        <f t="shared" si="6"/>
        <v>0</v>
      </c>
    </row>
    <row r="63" spans="2:9" x14ac:dyDescent="0.2">
      <c r="B63" s="67" t="s">
        <v>88</v>
      </c>
      <c r="C63" s="68"/>
      <c r="D63" s="24">
        <f>SUM(D64:D71)</f>
        <v>0</v>
      </c>
      <c r="E63" s="24">
        <f>SUM(E64:E71)</f>
        <v>0</v>
      </c>
      <c r="F63" s="24">
        <f>F64+F65+F66+F67+F68+F70+F71</f>
        <v>0</v>
      </c>
      <c r="G63" s="24">
        <f>SUM(G64:G71)</f>
        <v>0</v>
      </c>
      <c r="H63" s="24">
        <f>SUM(H64:H71)</f>
        <v>0</v>
      </c>
      <c r="I63" s="27">
        <f t="shared" si="6"/>
        <v>0</v>
      </c>
    </row>
    <row r="64" spans="2:9" x14ac:dyDescent="0.2">
      <c r="B64" s="25" t="s">
        <v>89</v>
      </c>
      <c r="C64" s="26"/>
      <c r="D64" s="24"/>
      <c r="E64" s="27"/>
      <c r="F64" s="24">
        <f t="shared" si="10"/>
        <v>0</v>
      </c>
      <c r="G64" s="27"/>
      <c r="H64" s="27"/>
      <c r="I64" s="27">
        <f t="shared" si="6"/>
        <v>0</v>
      </c>
    </row>
    <row r="65" spans="2:9" x14ac:dyDescent="0.2">
      <c r="B65" s="25" t="s">
        <v>90</v>
      </c>
      <c r="C65" s="26"/>
      <c r="D65" s="24"/>
      <c r="E65" s="27"/>
      <c r="F65" s="24">
        <f t="shared" si="10"/>
        <v>0</v>
      </c>
      <c r="G65" s="27"/>
      <c r="H65" s="27"/>
      <c r="I65" s="27">
        <f t="shared" si="6"/>
        <v>0</v>
      </c>
    </row>
    <row r="66" spans="2:9" x14ac:dyDescent="0.2">
      <c r="B66" s="25" t="s">
        <v>91</v>
      </c>
      <c r="C66" s="26"/>
      <c r="D66" s="24"/>
      <c r="E66" s="27"/>
      <c r="F66" s="24">
        <f t="shared" si="10"/>
        <v>0</v>
      </c>
      <c r="G66" s="27"/>
      <c r="H66" s="27"/>
      <c r="I66" s="27">
        <f t="shared" si="6"/>
        <v>0</v>
      </c>
    </row>
    <row r="67" spans="2:9" x14ac:dyDescent="0.2">
      <c r="B67" s="25" t="s">
        <v>92</v>
      </c>
      <c r="C67" s="26"/>
      <c r="D67" s="24"/>
      <c r="E67" s="27"/>
      <c r="F67" s="24">
        <f t="shared" si="10"/>
        <v>0</v>
      </c>
      <c r="G67" s="27"/>
      <c r="H67" s="27"/>
      <c r="I67" s="27">
        <f t="shared" si="6"/>
        <v>0</v>
      </c>
    </row>
    <row r="68" spans="2:9" x14ac:dyDescent="0.2">
      <c r="B68" s="25" t="s">
        <v>93</v>
      </c>
      <c r="C68" s="26"/>
      <c r="D68" s="24"/>
      <c r="E68" s="27"/>
      <c r="F68" s="24">
        <f t="shared" si="10"/>
        <v>0</v>
      </c>
      <c r="G68" s="27"/>
      <c r="H68" s="27"/>
      <c r="I68" s="27">
        <f t="shared" si="6"/>
        <v>0</v>
      </c>
    </row>
    <row r="69" spans="2:9" x14ac:dyDescent="0.2">
      <c r="B69" s="25" t="s">
        <v>94</v>
      </c>
      <c r="C69" s="26"/>
      <c r="D69" s="24"/>
      <c r="E69" s="27"/>
      <c r="F69" s="24">
        <f t="shared" si="10"/>
        <v>0</v>
      </c>
      <c r="G69" s="27"/>
      <c r="H69" s="27"/>
      <c r="I69" s="27">
        <f t="shared" si="6"/>
        <v>0</v>
      </c>
    </row>
    <row r="70" spans="2:9" x14ac:dyDescent="0.2">
      <c r="B70" s="25" t="s">
        <v>95</v>
      </c>
      <c r="C70" s="26"/>
      <c r="D70" s="24"/>
      <c r="E70" s="27"/>
      <c r="F70" s="24">
        <f t="shared" si="10"/>
        <v>0</v>
      </c>
      <c r="G70" s="27"/>
      <c r="H70" s="27"/>
      <c r="I70" s="27">
        <f t="shared" si="6"/>
        <v>0</v>
      </c>
    </row>
    <row r="71" spans="2:9" x14ac:dyDescent="0.2">
      <c r="B71" s="25" t="s">
        <v>96</v>
      </c>
      <c r="C71" s="26"/>
      <c r="D71" s="24"/>
      <c r="E71" s="27"/>
      <c r="F71" s="24">
        <f t="shared" si="10"/>
        <v>0</v>
      </c>
      <c r="G71" s="27"/>
      <c r="H71" s="27"/>
      <c r="I71" s="27">
        <f t="shared" si="6"/>
        <v>0</v>
      </c>
    </row>
    <row r="72" spans="2:9" x14ac:dyDescent="0.2">
      <c r="B72" s="22" t="s">
        <v>97</v>
      </c>
      <c r="C72" s="23"/>
      <c r="D72" s="24">
        <f>SUM(D73:D75)</f>
        <v>0</v>
      </c>
      <c r="E72" s="24">
        <f>SUM(E73:E75)</f>
        <v>0</v>
      </c>
      <c r="F72" s="24">
        <f>SUM(F73:F75)</f>
        <v>0</v>
      </c>
      <c r="G72" s="24">
        <f>SUM(G73:G75)</f>
        <v>0</v>
      </c>
      <c r="H72" s="24">
        <f>SUM(H73:H75)</f>
        <v>0</v>
      </c>
      <c r="I72" s="27">
        <f t="shared" si="6"/>
        <v>0</v>
      </c>
    </row>
    <row r="73" spans="2:9" x14ac:dyDescent="0.2">
      <c r="B73" s="25" t="s">
        <v>98</v>
      </c>
      <c r="C73" s="26"/>
      <c r="D73" s="24"/>
      <c r="E73" s="27"/>
      <c r="F73" s="24">
        <f t="shared" si="10"/>
        <v>0</v>
      </c>
      <c r="G73" s="27"/>
      <c r="H73" s="27"/>
      <c r="I73" s="27">
        <f t="shared" si="6"/>
        <v>0</v>
      </c>
    </row>
    <row r="74" spans="2:9" x14ac:dyDescent="0.2">
      <c r="B74" s="25" t="s">
        <v>99</v>
      </c>
      <c r="C74" s="26"/>
      <c r="D74" s="24"/>
      <c r="E74" s="27"/>
      <c r="F74" s="24">
        <f t="shared" si="10"/>
        <v>0</v>
      </c>
      <c r="G74" s="27"/>
      <c r="H74" s="27"/>
      <c r="I74" s="27">
        <f t="shared" si="6"/>
        <v>0</v>
      </c>
    </row>
    <row r="75" spans="2:9" x14ac:dyDescent="0.2">
      <c r="B75" s="25" t="s">
        <v>100</v>
      </c>
      <c r="C75" s="26"/>
      <c r="D75" s="24"/>
      <c r="E75" s="27"/>
      <c r="F75" s="24">
        <f t="shared" si="10"/>
        <v>0</v>
      </c>
      <c r="G75" s="27"/>
      <c r="H75" s="27"/>
      <c r="I75" s="27">
        <f t="shared" si="6"/>
        <v>0</v>
      </c>
    </row>
    <row r="76" spans="2:9" x14ac:dyDescent="0.2">
      <c r="B76" s="22" t="s">
        <v>101</v>
      </c>
      <c r="C76" s="23"/>
      <c r="D76" s="24">
        <f>SUM(D77:D83)</f>
        <v>0</v>
      </c>
      <c r="E76" s="24">
        <f>SUM(E77:E83)</f>
        <v>0</v>
      </c>
      <c r="F76" s="24">
        <f>SUM(F77:F83)</f>
        <v>0</v>
      </c>
      <c r="G76" s="24">
        <f>SUM(G77:G83)</f>
        <v>0</v>
      </c>
      <c r="H76" s="24">
        <f>SUM(H77:H83)</f>
        <v>0</v>
      </c>
      <c r="I76" s="27">
        <f t="shared" si="6"/>
        <v>0</v>
      </c>
    </row>
    <row r="77" spans="2:9" x14ac:dyDescent="0.2">
      <c r="B77" s="25" t="s">
        <v>102</v>
      </c>
      <c r="C77" s="26"/>
      <c r="D77" s="24"/>
      <c r="E77" s="27"/>
      <c r="F77" s="24">
        <f t="shared" si="10"/>
        <v>0</v>
      </c>
      <c r="G77" s="27"/>
      <c r="H77" s="27"/>
      <c r="I77" s="27">
        <f t="shared" si="6"/>
        <v>0</v>
      </c>
    </row>
    <row r="78" spans="2:9" x14ac:dyDescent="0.2">
      <c r="B78" s="25" t="s">
        <v>103</v>
      </c>
      <c r="C78" s="26"/>
      <c r="D78" s="24"/>
      <c r="E78" s="27"/>
      <c r="F78" s="24">
        <f t="shared" si="10"/>
        <v>0</v>
      </c>
      <c r="G78" s="27"/>
      <c r="H78" s="27"/>
      <c r="I78" s="27">
        <f t="shared" si="6"/>
        <v>0</v>
      </c>
    </row>
    <row r="79" spans="2:9" x14ac:dyDescent="0.2">
      <c r="B79" s="25" t="s">
        <v>104</v>
      </c>
      <c r="C79" s="26"/>
      <c r="D79" s="24"/>
      <c r="E79" s="27"/>
      <c r="F79" s="24">
        <f t="shared" si="10"/>
        <v>0</v>
      </c>
      <c r="G79" s="27"/>
      <c r="H79" s="27"/>
      <c r="I79" s="27">
        <f t="shared" si="6"/>
        <v>0</v>
      </c>
    </row>
    <row r="80" spans="2:9" x14ac:dyDescent="0.2">
      <c r="B80" s="25" t="s">
        <v>105</v>
      </c>
      <c r="C80" s="26"/>
      <c r="D80" s="24"/>
      <c r="E80" s="27"/>
      <c r="F80" s="24">
        <f t="shared" si="10"/>
        <v>0</v>
      </c>
      <c r="G80" s="27"/>
      <c r="H80" s="27"/>
      <c r="I80" s="27">
        <f t="shared" si="6"/>
        <v>0</v>
      </c>
    </row>
    <row r="81" spans="2:9" x14ac:dyDescent="0.2">
      <c r="B81" s="25" t="s">
        <v>106</v>
      </c>
      <c r="C81" s="26"/>
      <c r="D81" s="24"/>
      <c r="E81" s="27"/>
      <c r="F81" s="24">
        <f t="shared" si="10"/>
        <v>0</v>
      </c>
      <c r="G81" s="27"/>
      <c r="H81" s="27"/>
      <c r="I81" s="27">
        <f t="shared" si="6"/>
        <v>0</v>
      </c>
    </row>
    <row r="82" spans="2:9" x14ac:dyDescent="0.2">
      <c r="B82" s="25" t="s">
        <v>107</v>
      </c>
      <c r="C82" s="26"/>
      <c r="D82" s="24"/>
      <c r="E82" s="27"/>
      <c r="F82" s="24">
        <f t="shared" si="10"/>
        <v>0</v>
      </c>
      <c r="G82" s="27"/>
      <c r="H82" s="27"/>
      <c r="I82" s="27">
        <f t="shared" si="6"/>
        <v>0</v>
      </c>
    </row>
    <row r="83" spans="2:9" x14ac:dyDescent="0.2">
      <c r="B83" s="25" t="s">
        <v>108</v>
      </c>
      <c r="C83" s="26"/>
      <c r="D83" s="24"/>
      <c r="E83" s="27"/>
      <c r="F83" s="24">
        <f t="shared" si="10"/>
        <v>0</v>
      </c>
      <c r="G83" s="27"/>
      <c r="H83" s="27"/>
      <c r="I83" s="27">
        <f t="shared" si="6"/>
        <v>0</v>
      </c>
    </row>
    <row r="84" spans="2:9" x14ac:dyDescent="0.2">
      <c r="B84" s="28"/>
      <c r="C84" s="29"/>
      <c r="D84" s="30"/>
      <c r="E84" s="31"/>
      <c r="F84" s="31"/>
      <c r="G84" s="31"/>
      <c r="H84" s="31"/>
      <c r="I84" s="31"/>
    </row>
    <row r="85" spans="2:9" x14ac:dyDescent="0.2">
      <c r="B85" s="32" t="s">
        <v>109</v>
      </c>
      <c r="C85" s="33"/>
      <c r="D85" s="34">
        <f t="shared" ref="D85:I85" si="12">D86+D104+D94+D114+D124+D134+D138+D147+D151</f>
        <v>50964690.409999996</v>
      </c>
      <c r="E85" s="34">
        <f>E86+E104+E94+E114+E124+E134+E138+E147+E151</f>
        <v>13506208.59</v>
      </c>
      <c r="F85" s="34">
        <f t="shared" si="12"/>
        <v>64470899</v>
      </c>
      <c r="G85" s="34">
        <f>G86+G104+G94+G114+G124+G134+G138+G147+G151</f>
        <v>40886125.229999997</v>
      </c>
      <c r="H85" s="34">
        <f>H86+H104+H94+H114+H124+H134+H138+H147+H151</f>
        <v>40886125.229999997</v>
      </c>
      <c r="I85" s="34">
        <f t="shared" si="12"/>
        <v>23584773.77</v>
      </c>
    </row>
    <row r="86" spans="2:9" x14ac:dyDescent="0.2">
      <c r="B86" s="22" t="s">
        <v>36</v>
      </c>
      <c r="C86" s="23"/>
      <c r="D86" s="24">
        <f>SUM(D87:D93)</f>
        <v>8145447.9699999997</v>
      </c>
      <c r="E86" s="24">
        <f>SUM(E87:E93)</f>
        <v>1129792.9200000002</v>
      </c>
      <c r="F86" s="24">
        <f>SUM(F87:F93)</f>
        <v>9275240.8900000006</v>
      </c>
      <c r="G86" s="24">
        <f>SUM(G87:G93)</f>
        <v>8216999.6800000006</v>
      </c>
      <c r="H86" s="24">
        <f>SUM(H87:H93)</f>
        <v>8216999.6800000006</v>
      </c>
      <c r="I86" s="27">
        <f t="shared" ref="I86:I149" si="13">F86-G86</f>
        <v>1058241.21</v>
      </c>
    </row>
    <row r="87" spans="2:9" x14ac:dyDescent="0.2">
      <c r="B87" s="25" t="s">
        <v>37</v>
      </c>
      <c r="C87" s="26"/>
      <c r="D87" s="24">
        <v>6415936.4400000004</v>
      </c>
      <c r="E87" s="27">
        <v>-650139.94999999995</v>
      </c>
      <c r="F87" s="24">
        <f t="shared" ref="F87:F103" si="14">D87+E87</f>
        <v>5765796.4900000002</v>
      </c>
      <c r="G87" s="27">
        <v>5765796.4900000002</v>
      </c>
      <c r="H87" s="27">
        <v>5765796.4900000002</v>
      </c>
      <c r="I87" s="27">
        <f t="shared" si="13"/>
        <v>0</v>
      </c>
    </row>
    <row r="88" spans="2:9" x14ac:dyDescent="0.2">
      <c r="B88" s="25" t="s">
        <v>38</v>
      </c>
      <c r="C88" s="26"/>
      <c r="D88" s="24">
        <v>0</v>
      </c>
      <c r="E88" s="27">
        <v>1681200.35</v>
      </c>
      <c r="F88" s="24">
        <f t="shared" si="14"/>
        <v>1681200.35</v>
      </c>
      <c r="G88" s="27">
        <v>717745.04</v>
      </c>
      <c r="H88" s="27">
        <v>717745.04</v>
      </c>
      <c r="I88" s="27">
        <f t="shared" si="13"/>
        <v>963455.31</v>
      </c>
    </row>
    <row r="89" spans="2:9" x14ac:dyDescent="0.2">
      <c r="B89" s="25" t="s">
        <v>39</v>
      </c>
      <c r="C89" s="26"/>
      <c r="D89" s="24">
        <v>218594.22</v>
      </c>
      <c r="E89" s="27">
        <v>167377.04</v>
      </c>
      <c r="F89" s="24">
        <f t="shared" si="14"/>
        <v>385971.26</v>
      </c>
      <c r="G89" s="27">
        <v>295081.7</v>
      </c>
      <c r="H89" s="27">
        <v>295081.7</v>
      </c>
      <c r="I89" s="27">
        <f t="shared" si="13"/>
        <v>90889.56</v>
      </c>
    </row>
    <row r="90" spans="2:9" x14ac:dyDescent="0.2">
      <c r="B90" s="25" t="s">
        <v>40</v>
      </c>
      <c r="C90" s="26"/>
      <c r="D90" s="24">
        <v>0</v>
      </c>
      <c r="E90" s="27">
        <v>189039.71</v>
      </c>
      <c r="F90" s="24">
        <f t="shared" si="14"/>
        <v>189039.71</v>
      </c>
      <c r="G90" s="27">
        <v>189039.71</v>
      </c>
      <c r="H90" s="27">
        <v>189039.71</v>
      </c>
      <c r="I90" s="27">
        <f t="shared" si="13"/>
        <v>0</v>
      </c>
    </row>
    <row r="91" spans="2:9" x14ac:dyDescent="0.2">
      <c r="B91" s="25" t="s">
        <v>41</v>
      </c>
      <c r="C91" s="26"/>
      <c r="D91" s="24">
        <v>175617.31</v>
      </c>
      <c r="E91" s="27">
        <v>148615.76999999999</v>
      </c>
      <c r="F91" s="24">
        <f t="shared" si="14"/>
        <v>324233.07999999996</v>
      </c>
      <c r="G91" s="27">
        <v>321836.74</v>
      </c>
      <c r="H91" s="27">
        <v>321836.74</v>
      </c>
      <c r="I91" s="27">
        <f t="shared" si="13"/>
        <v>2396.3399999999674</v>
      </c>
    </row>
    <row r="92" spans="2:9" x14ac:dyDescent="0.2">
      <c r="B92" s="25" t="s">
        <v>42</v>
      </c>
      <c r="C92" s="26"/>
      <c r="D92" s="24"/>
      <c r="E92" s="27"/>
      <c r="F92" s="24">
        <f t="shared" si="14"/>
        <v>0</v>
      </c>
      <c r="G92" s="27"/>
      <c r="H92" s="27"/>
      <c r="I92" s="27">
        <f t="shared" si="13"/>
        <v>0</v>
      </c>
    </row>
    <row r="93" spans="2:9" x14ac:dyDescent="0.2">
      <c r="B93" s="25" t="s">
        <v>43</v>
      </c>
      <c r="C93" s="26"/>
      <c r="D93" s="24">
        <v>1335300</v>
      </c>
      <c r="E93" s="27">
        <v>-406300</v>
      </c>
      <c r="F93" s="24">
        <f t="shared" si="14"/>
        <v>929000</v>
      </c>
      <c r="G93" s="27">
        <v>927500</v>
      </c>
      <c r="H93" s="27">
        <v>927500</v>
      </c>
      <c r="I93" s="27">
        <f t="shared" si="13"/>
        <v>1500</v>
      </c>
    </row>
    <row r="94" spans="2:9" x14ac:dyDescent="0.2">
      <c r="B94" s="22" t="s">
        <v>44</v>
      </c>
      <c r="C94" s="23"/>
      <c r="D94" s="24">
        <f>SUM(D95:D103)</f>
        <v>7544241.8399999999</v>
      </c>
      <c r="E94" s="24">
        <f>SUM(E95:E103)</f>
        <v>4605084.5199999996</v>
      </c>
      <c r="F94" s="24">
        <f>SUM(F95:F103)</f>
        <v>12149326.360000001</v>
      </c>
      <c r="G94" s="24">
        <f>SUM(G95:G103)</f>
        <v>10205547.529999999</v>
      </c>
      <c r="H94" s="24">
        <f>SUM(H95:H103)</f>
        <v>10205547.529999999</v>
      </c>
      <c r="I94" s="27">
        <f t="shared" si="13"/>
        <v>1943778.8300000019</v>
      </c>
    </row>
    <row r="95" spans="2:9" x14ac:dyDescent="0.2">
      <c r="B95" s="25" t="s">
        <v>45</v>
      </c>
      <c r="C95" s="26"/>
      <c r="D95" s="24"/>
      <c r="E95" s="27"/>
      <c r="F95" s="24">
        <f t="shared" si="14"/>
        <v>0</v>
      </c>
      <c r="G95" s="27"/>
      <c r="H95" s="27"/>
      <c r="I95" s="27">
        <f t="shared" si="13"/>
        <v>0</v>
      </c>
    </row>
    <row r="96" spans="2:9" x14ac:dyDescent="0.2">
      <c r="B96" s="25" t="s">
        <v>46</v>
      </c>
      <c r="C96" s="26"/>
      <c r="D96" s="24"/>
      <c r="E96" s="27"/>
      <c r="F96" s="24">
        <f t="shared" si="14"/>
        <v>0</v>
      </c>
      <c r="G96" s="27"/>
      <c r="H96" s="27"/>
      <c r="I96" s="27">
        <f t="shared" si="13"/>
        <v>0</v>
      </c>
    </row>
    <row r="97" spans="2:9" x14ac:dyDescent="0.2">
      <c r="B97" s="25" t="s">
        <v>47</v>
      </c>
      <c r="C97" s="26"/>
      <c r="D97" s="24"/>
      <c r="E97" s="27"/>
      <c r="F97" s="24">
        <f t="shared" si="14"/>
        <v>0</v>
      </c>
      <c r="G97" s="27"/>
      <c r="H97" s="27"/>
      <c r="I97" s="27">
        <f t="shared" si="13"/>
        <v>0</v>
      </c>
    </row>
    <row r="98" spans="2:9" x14ac:dyDescent="0.2">
      <c r="B98" s="25" t="s">
        <v>48</v>
      </c>
      <c r="C98" s="26"/>
      <c r="D98" s="24">
        <v>41060.519999999997</v>
      </c>
      <c r="E98" s="27">
        <v>3726457.07</v>
      </c>
      <c r="F98" s="24">
        <f t="shared" si="14"/>
        <v>3767517.59</v>
      </c>
      <c r="G98" s="27">
        <v>3767517.59</v>
      </c>
      <c r="H98" s="27">
        <v>3767517.59</v>
      </c>
      <c r="I98" s="27">
        <f t="shared" si="13"/>
        <v>0</v>
      </c>
    </row>
    <row r="99" spans="2:9" x14ac:dyDescent="0.2">
      <c r="B99" s="25" t="s">
        <v>49</v>
      </c>
      <c r="C99" s="26"/>
      <c r="D99" s="24">
        <v>196228.68</v>
      </c>
      <c r="E99" s="27">
        <v>-78854.509999999995</v>
      </c>
      <c r="F99" s="24">
        <f t="shared" si="14"/>
        <v>117374.17</v>
      </c>
      <c r="G99" s="27">
        <v>117374.17</v>
      </c>
      <c r="H99" s="27">
        <v>117374.17</v>
      </c>
      <c r="I99" s="27">
        <f t="shared" si="13"/>
        <v>0</v>
      </c>
    </row>
    <row r="100" spans="2:9" x14ac:dyDescent="0.2">
      <c r="B100" s="25" t="s">
        <v>50</v>
      </c>
      <c r="C100" s="26"/>
      <c r="D100" s="24">
        <v>5342026.32</v>
      </c>
      <c r="E100" s="27">
        <v>-915787.78</v>
      </c>
      <c r="F100" s="24">
        <f t="shared" si="14"/>
        <v>4426238.54</v>
      </c>
      <c r="G100" s="27">
        <v>4338990.78</v>
      </c>
      <c r="H100" s="27">
        <v>4338990.78</v>
      </c>
      <c r="I100" s="27">
        <f t="shared" si="13"/>
        <v>87247.759999999776</v>
      </c>
    </row>
    <row r="101" spans="2:9" x14ac:dyDescent="0.2">
      <c r="B101" s="25" t="s">
        <v>51</v>
      </c>
      <c r="C101" s="26"/>
      <c r="D101" s="24">
        <v>646630.80000000005</v>
      </c>
      <c r="E101" s="27">
        <v>431318.54</v>
      </c>
      <c r="F101" s="24">
        <f t="shared" si="14"/>
        <v>1077949.3400000001</v>
      </c>
      <c r="G101" s="27">
        <v>444919.49</v>
      </c>
      <c r="H101" s="27">
        <v>444919.49</v>
      </c>
      <c r="I101" s="27">
        <f t="shared" si="13"/>
        <v>633029.85000000009</v>
      </c>
    </row>
    <row r="102" spans="2:9" x14ac:dyDescent="0.2">
      <c r="B102" s="25" t="s">
        <v>52</v>
      </c>
      <c r="C102" s="26"/>
      <c r="D102" s="24">
        <v>3224.52</v>
      </c>
      <c r="E102" s="27">
        <v>1251956.44</v>
      </c>
      <c r="F102" s="24">
        <f t="shared" si="14"/>
        <v>1255180.96</v>
      </c>
      <c r="G102" s="27">
        <v>31679.74</v>
      </c>
      <c r="H102" s="27">
        <v>31679.74</v>
      </c>
      <c r="I102" s="27">
        <f t="shared" si="13"/>
        <v>1223501.22</v>
      </c>
    </row>
    <row r="103" spans="2:9" x14ac:dyDescent="0.2">
      <c r="B103" s="25" t="s">
        <v>53</v>
      </c>
      <c r="C103" s="26"/>
      <c r="D103" s="24">
        <v>1315071</v>
      </c>
      <c r="E103" s="27">
        <v>189994.76</v>
      </c>
      <c r="F103" s="24">
        <f t="shared" si="14"/>
        <v>1505065.76</v>
      </c>
      <c r="G103" s="27">
        <v>1505065.76</v>
      </c>
      <c r="H103" s="27">
        <v>1505065.76</v>
      </c>
      <c r="I103" s="27">
        <f t="shared" si="13"/>
        <v>0</v>
      </c>
    </row>
    <row r="104" spans="2:9" x14ac:dyDescent="0.2">
      <c r="B104" s="22" t="s">
        <v>54</v>
      </c>
      <c r="C104" s="23"/>
      <c r="D104" s="24">
        <f>SUM(D105:D113)</f>
        <v>15513327.360000001</v>
      </c>
      <c r="E104" s="24">
        <f>SUM(E105:E113)</f>
        <v>-3466860.04</v>
      </c>
      <c r="F104" s="24">
        <f>SUM(F105:F113)</f>
        <v>12046467.32</v>
      </c>
      <c r="G104" s="24">
        <f>SUM(G105:G113)</f>
        <v>10807851.939999999</v>
      </c>
      <c r="H104" s="24">
        <f>SUM(H105:H113)</f>
        <v>10807851.939999999</v>
      </c>
      <c r="I104" s="27">
        <f t="shared" si="13"/>
        <v>1238615.3800000008</v>
      </c>
    </row>
    <row r="105" spans="2:9" x14ac:dyDescent="0.2">
      <c r="B105" s="25" t="s">
        <v>55</v>
      </c>
      <c r="C105" s="26"/>
      <c r="D105" s="24">
        <v>7983382.0800000001</v>
      </c>
      <c r="E105" s="27">
        <v>314953.73</v>
      </c>
      <c r="F105" s="27">
        <f>D105+E105</f>
        <v>8298335.8100000005</v>
      </c>
      <c r="G105" s="27">
        <v>7547335.8099999996</v>
      </c>
      <c r="H105" s="27">
        <v>7547335.8099999996</v>
      </c>
      <c r="I105" s="27">
        <f t="shared" si="13"/>
        <v>751000.00000000093</v>
      </c>
    </row>
    <row r="106" spans="2:9" x14ac:dyDescent="0.2">
      <c r="B106" s="25" t="s">
        <v>56</v>
      </c>
      <c r="C106" s="26"/>
      <c r="D106" s="24">
        <v>124200</v>
      </c>
      <c r="E106" s="27">
        <v>398440.22</v>
      </c>
      <c r="F106" s="27">
        <f t="shared" ref="F106:F113" si="15">D106+E106</f>
        <v>522640.22</v>
      </c>
      <c r="G106" s="27">
        <v>522640.22</v>
      </c>
      <c r="H106" s="27">
        <v>522640.22</v>
      </c>
      <c r="I106" s="27">
        <f t="shared" si="13"/>
        <v>0</v>
      </c>
    </row>
    <row r="107" spans="2:9" x14ac:dyDescent="0.2">
      <c r="B107" s="25" t="s">
        <v>57</v>
      </c>
      <c r="C107" s="26"/>
      <c r="D107" s="24">
        <v>1057434</v>
      </c>
      <c r="E107" s="27">
        <v>-481692.08</v>
      </c>
      <c r="F107" s="27">
        <f t="shared" si="15"/>
        <v>575741.91999999993</v>
      </c>
      <c r="G107" s="27">
        <v>429519.92</v>
      </c>
      <c r="H107" s="27">
        <v>429519.92</v>
      </c>
      <c r="I107" s="27">
        <f t="shared" si="13"/>
        <v>146221.99999999994</v>
      </c>
    </row>
    <row r="108" spans="2:9" x14ac:dyDescent="0.2">
      <c r="B108" s="25" t="s">
        <v>58</v>
      </c>
      <c r="C108" s="26"/>
      <c r="D108" s="24">
        <v>12621.96</v>
      </c>
      <c r="E108" s="27">
        <v>-12621.96</v>
      </c>
      <c r="F108" s="27">
        <f t="shared" si="15"/>
        <v>0</v>
      </c>
      <c r="G108" s="27">
        <v>0</v>
      </c>
      <c r="H108" s="27">
        <v>0</v>
      </c>
      <c r="I108" s="27">
        <f t="shared" si="13"/>
        <v>0</v>
      </c>
    </row>
    <row r="109" spans="2:9" x14ac:dyDescent="0.2">
      <c r="B109" s="25" t="s">
        <v>59</v>
      </c>
      <c r="C109" s="26"/>
      <c r="D109" s="24">
        <v>5057243.16</v>
      </c>
      <c r="E109" s="27">
        <v>-3918870.79</v>
      </c>
      <c r="F109" s="27">
        <f t="shared" si="15"/>
        <v>1138372.3700000001</v>
      </c>
      <c r="G109" s="27">
        <v>796981.99</v>
      </c>
      <c r="H109" s="27">
        <v>796981.99</v>
      </c>
      <c r="I109" s="27">
        <f t="shared" si="13"/>
        <v>341390.38000000012</v>
      </c>
    </row>
    <row r="110" spans="2:9" x14ac:dyDescent="0.2">
      <c r="B110" s="25" t="s">
        <v>60</v>
      </c>
      <c r="C110" s="26"/>
      <c r="D110" s="24"/>
      <c r="E110" s="27"/>
      <c r="F110" s="27">
        <f t="shared" si="15"/>
        <v>0</v>
      </c>
      <c r="G110" s="27"/>
      <c r="H110" s="27"/>
      <c r="I110" s="27">
        <f t="shared" si="13"/>
        <v>0</v>
      </c>
    </row>
    <row r="111" spans="2:9" x14ac:dyDescent="0.2">
      <c r="B111" s="25" t="s">
        <v>61</v>
      </c>
      <c r="C111" s="26"/>
      <c r="D111" s="24"/>
      <c r="E111" s="27"/>
      <c r="F111" s="27">
        <f t="shared" si="15"/>
        <v>0</v>
      </c>
      <c r="G111" s="27"/>
      <c r="H111" s="27"/>
      <c r="I111" s="27">
        <f t="shared" si="13"/>
        <v>0</v>
      </c>
    </row>
    <row r="112" spans="2:9" x14ac:dyDescent="0.2">
      <c r="B112" s="25" t="s">
        <v>62</v>
      </c>
      <c r="C112" s="26"/>
      <c r="D112" s="24"/>
      <c r="E112" s="27"/>
      <c r="F112" s="27">
        <f t="shared" si="15"/>
        <v>0</v>
      </c>
      <c r="G112" s="27"/>
      <c r="H112" s="27"/>
      <c r="I112" s="27">
        <f t="shared" si="13"/>
        <v>0</v>
      </c>
    </row>
    <row r="113" spans="2:9" x14ac:dyDescent="0.2">
      <c r="B113" s="25" t="s">
        <v>63</v>
      </c>
      <c r="C113" s="26"/>
      <c r="D113" s="24">
        <v>1278446.1599999999</v>
      </c>
      <c r="E113" s="27">
        <v>232930.84</v>
      </c>
      <c r="F113" s="27">
        <f t="shared" si="15"/>
        <v>1511377</v>
      </c>
      <c r="G113" s="27">
        <v>1511374</v>
      </c>
      <c r="H113" s="27">
        <v>1511374</v>
      </c>
      <c r="I113" s="27">
        <f t="shared" si="13"/>
        <v>3</v>
      </c>
    </row>
    <row r="114" spans="2:9" ht="25.5" customHeight="1" x14ac:dyDescent="0.2">
      <c r="B114" s="67" t="s">
        <v>64</v>
      </c>
      <c r="C114" s="68"/>
      <c r="D114" s="24">
        <f>SUM(D115:D123)</f>
        <v>214081.4</v>
      </c>
      <c r="E114" s="24">
        <f>SUM(E115:E123)</f>
        <v>-214081.4</v>
      </c>
      <c r="F114" s="24">
        <f>SUM(F115:F123)</f>
        <v>0</v>
      </c>
      <c r="G114" s="24">
        <f>SUM(G115:G123)</f>
        <v>0</v>
      </c>
      <c r="H114" s="24">
        <f>SUM(H115:H123)</f>
        <v>0</v>
      </c>
      <c r="I114" s="27">
        <f t="shared" si="13"/>
        <v>0</v>
      </c>
    </row>
    <row r="115" spans="2:9" x14ac:dyDescent="0.2">
      <c r="B115" s="25" t="s">
        <v>65</v>
      </c>
      <c r="C115" s="26"/>
      <c r="D115" s="24"/>
      <c r="E115" s="27"/>
      <c r="F115" s="27">
        <f>D115+E115</f>
        <v>0</v>
      </c>
      <c r="G115" s="27"/>
      <c r="H115" s="27"/>
      <c r="I115" s="27">
        <f t="shared" si="13"/>
        <v>0</v>
      </c>
    </row>
    <row r="116" spans="2:9" x14ac:dyDescent="0.2">
      <c r="B116" s="25" t="s">
        <v>66</v>
      </c>
      <c r="C116" s="26"/>
      <c r="D116" s="24"/>
      <c r="E116" s="27"/>
      <c r="F116" s="27">
        <f t="shared" ref="F116:F123" si="16">D116+E116</f>
        <v>0</v>
      </c>
      <c r="G116" s="27"/>
      <c r="H116" s="27"/>
      <c r="I116" s="27">
        <f t="shared" si="13"/>
        <v>0</v>
      </c>
    </row>
    <row r="117" spans="2:9" x14ac:dyDescent="0.2">
      <c r="B117" s="25" t="s">
        <v>67</v>
      </c>
      <c r="C117" s="26"/>
      <c r="D117" s="24"/>
      <c r="E117" s="27"/>
      <c r="F117" s="27">
        <f t="shared" si="16"/>
        <v>0</v>
      </c>
      <c r="G117" s="27"/>
      <c r="H117" s="27"/>
      <c r="I117" s="27">
        <f t="shared" si="13"/>
        <v>0</v>
      </c>
    </row>
    <row r="118" spans="2:9" x14ac:dyDescent="0.2">
      <c r="B118" s="25" t="s">
        <v>68</v>
      </c>
      <c r="C118" s="26"/>
      <c r="D118" s="24">
        <v>214081.4</v>
      </c>
      <c r="E118" s="27">
        <v>-214081.4</v>
      </c>
      <c r="F118" s="27">
        <f t="shared" si="16"/>
        <v>0</v>
      </c>
      <c r="G118" s="27">
        <v>0</v>
      </c>
      <c r="H118" s="27">
        <v>0</v>
      </c>
      <c r="I118" s="27">
        <f t="shared" si="13"/>
        <v>0</v>
      </c>
    </row>
    <row r="119" spans="2:9" x14ac:dyDescent="0.2">
      <c r="B119" s="25" t="s">
        <v>69</v>
      </c>
      <c r="C119" s="26"/>
      <c r="D119" s="24"/>
      <c r="E119" s="27"/>
      <c r="F119" s="27">
        <f t="shared" si="16"/>
        <v>0</v>
      </c>
      <c r="G119" s="27"/>
      <c r="H119" s="27"/>
      <c r="I119" s="27">
        <f t="shared" si="13"/>
        <v>0</v>
      </c>
    </row>
    <row r="120" spans="2:9" x14ac:dyDescent="0.2">
      <c r="B120" s="25" t="s">
        <v>70</v>
      </c>
      <c r="C120" s="26"/>
      <c r="D120" s="24"/>
      <c r="E120" s="27"/>
      <c r="F120" s="27">
        <f t="shared" si="16"/>
        <v>0</v>
      </c>
      <c r="G120" s="27"/>
      <c r="H120" s="27"/>
      <c r="I120" s="27">
        <f t="shared" si="13"/>
        <v>0</v>
      </c>
    </row>
    <row r="121" spans="2:9" x14ac:dyDescent="0.2">
      <c r="B121" s="25" t="s">
        <v>71</v>
      </c>
      <c r="C121" s="26"/>
      <c r="D121" s="24"/>
      <c r="E121" s="27"/>
      <c r="F121" s="27">
        <f t="shared" si="16"/>
        <v>0</v>
      </c>
      <c r="G121" s="27"/>
      <c r="H121" s="27"/>
      <c r="I121" s="27">
        <f t="shared" si="13"/>
        <v>0</v>
      </c>
    </row>
    <row r="122" spans="2:9" x14ac:dyDescent="0.2">
      <c r="B122" s="25" t="s">
        <v>72</v>
      </c>
      <c r="C122" s="26"/>
      <c r="D122" s="24"/>
      <c r="E122" s="27"/>
      <c r="F122" s="27">
        <f t="shared" si="16"/>
        <v>0</v>
      </c>
      <c r="G122" s="27"/>
      <c r="H122" s="27"/>
      <c r="I122" s="27">
        <f t="shared" si="13"/>
        <v>0</v>
      </c>
    </row>
    <row r="123" spans="2:9" x14ac:dyDescent="0.2">
      <c r="B123" s="25" t="s">
        <v>73</v>
      </c>
      <c r="C123" s="26"/>
      <c r="D123" s="24"/>
      <c r="E123" s="27"/>
      <c r="F123" s="27">
        <f t="shared" si="16"/>
        <v>0</v>
      </c>
      <c r="G123" s="27"/>
      <c r="H123" s="27"/>
      <c r="I123" s="27">
        <f t="shared" si="13"/>
        <v>0</v>
      </c>
    </row>
    <row r="124" spans="2:9" x14ac:dyDescent="0.2">
      <c r="B124" s="22" t="s">
        <v>74</v>
      </c>
      <c r="C124" s="23"/>
      <c r="D124" s="24">
        <f>SUM(D125:D133)</f>
        <v>2257483.85</v>
      </c>
      <c r="E124" s="24">
        <f>SUM(E125:E133)</f>
        <v>11333823.24</v>
      </c>
      <c r="F124" s="24">
        <f>SUM(F125:F133)</f>
        <v>13591307.09</v>
      </c>
      <c r="G124" s="24">
        <f>SUM(G125:G133)</f>
        <v>3809074.5500000003</v>
      </c>
      <c r="H124" s="24">
        <f>SUM(H125:H133)</f>
        <v>3809074.5500000003</v>
      </c>
      <c r="I124" s="27">
        <f t="shared" si="13"/>
        <v>9782232.5399999991</v>
      </c>
    </row>
    <row r="125" spans="2:9" x14ac:dyDescent="0.2">
      <c r="B125" s="25" t="s">
        <v>75</v>
      </c>
      <c r="C125" s="26"/>
      <c r="D125" s="24">
        <v>256465.68</v>
      </c>
      <c r="E125" s="27">
        <v>2684682.82</v>
      </c>
      <c r="F125" s="27">
        <f>D125+E125</f>
        <v>2941148.5</v>
      </c>
      <c r="G125" s="27">
        <v>213863.1</v>
      </c>
      <c r="H125" s="27">
        <v>213863.1</v>
      </c>
      <c r="I125" s="27">
        <f t="shared" si="13"/>
        <v>2727285.4</v>
      </c>
    </row>
    <row r="126" spans="2:9" x14ac:dyDescent="0.2">
      <c r="B126" s="25" t="s">
        <v>76</v>
      </c>
      <c r="C126" s="26"/>
      <c r="D126" s="24">
        <v>0</v>
      </c>
      <c r="E126" s="27">
        <v>373507.71</v>
      </c>
      <c r="F126" s="27">
        <f t="shared" ref="F126:F133" si="17">D126+E126</f>
        <v>373507.71</v>
      </c>
      <c r="G126" s="27">
        <v>34509.31</v>
      </c>
      <c r="H126" s="27">
        <v>34509.31</v>
      </c>
      <c r="I126" s="27">
        <f t="shared" si="13"/>
        <v>338998.4</v>
      </c>
    </row>
    <row r="127" spans="2:9" x14ac:dyDescent="0.2">
      <c r="B127" s="25" t="s">
        <v>77</v>
      </c>
      <c r="C127" s="26"/>
      <c r="D127" s="24">
        <v>26413.200000000001</v>
      </c>
      <c r="E127" s="27">
        <v>29586.799999999999</v>
      </c>
      <c r="F127" s="27">
        <f t="shared" si="17"/>
        <v>56000</v>
      </c>
      <c r="G127" s="27">
        <v>0</v>
      </c>
      <c r="H127" s="27">
        <v>0</v>
      </c>
      <c r="I127" s="27">
        <f t="shared" si="13"/>
        <v>56000</v>
      </c>
    </row>
    <row r="128" spans="2:9" x14ac:dyDescent="0.2">
      <c r="B128" s="25" t="s">
        <v>78</v>
      </c>
      <c r="C128" s="26"/>
      <c r="D128" s="24">
        <v>1960584.97</v>
      </c>
      <c r="E128" s="27">
        <v>8120642.75</v>
      </c>
      <c r="F128" s="27">
        <f t="shared" si="17"/>
        <v>10081227.720000001</v>
      </c>
      <c r="G128" s="27">
        <v>3553752</v>
      </c>
      <c r="H128" s="27">
        <v>3553752</v>
      </c>
      <c r="I128" s="27">
        <f t="shared" si="13"/>
        <v>6527475.7200000007</v>
      </c>
    </row>
    <row r="129" spans="2:9" x14ac:dyDescent="0.2">
      <c r="B129" s="25" t="s">
        <v>79</v>
      </c>
      <c r="C129" s="26"/>
      <c r="D129" s="24">
        <v>0</v>
      </c>
      <c r="E129" s="27">
        <v>0</v>
      </c>
      <c r="F129" s="27">
        <f t="shared" si="17"/>
        <v>0</v>
      </c>
      <c r="G129" s="27">
        <v>0</v>
      </c>
      <c r="H129" s="27">
        <v>0</v>
      </c>
      <c r="I129" s="27">
        <f t="shared" si="13"/>
        <v>0</v>
      </c>
    </row>
    <row r="130" spans="2:9" x14ac:dyDescent="0.2">
      <c r="B130" s="25" t="s">
        <v>80</v>
      </c>
      <c r="C130" s="26"/>
      <c r="D130" s="24">
        <v>14020</v>
      </c>
      <c r="E130" s="27">
        <v>125403.16</v>
      </c>
      <c r="F130" s="27">
        <f t="shared" si="17"/>
        <v>139423.16</v>
      </c>
      <c r="G130" s="27">
        <v>6950.14</v>
      </c>
      <c r="H130" s="27">
        <v>6950.14</v>
      </c>
      <c r="I130" s="27">
        <f t="shared" si="13"/>
        <v>132473.01999999999</v>
      </c>
    </row>
    <row r="131" spans="2:9" x14ac:dyDescent="0.2">
      <c r="B131" s="25" t="s">
        <v>81</v>
      </c>
      <c r="C131" s="26"/>
      <c r="D131" s="24"/>
      <c r="E131" s="27"/>
      <c r="F131" s="27">
        <f t="shared" si="17"/>
        <v>0</v>
      </c>
      <c r="G131" s="27"/>
      <c r="H131" s="27"/>
      <c r="I131" s="27">
        <f t="shared" si="13"/>
        <v>0</v>
      </c>
    </row>
    <row r="132" spans="2:9" x14ac:dyDescent="0.2">
      <c r="B132" s="25" t="s">
        <v>82</v>
      </c>
      <c r="C132" s="26"/>
      <c r="D132" s="24"/>
      <c r="E132" s="27"/>
      <c r="F132" s="27">
        <f t="shared" si="17"/>
        <v>0</v>
      </c>
      <c r="G132" s="27"/>
      <c r="H132" s="27"/>
      <c r="I132" s="27">
        <f t="shared" si="13"/>
        <v>0</v>
      </c>
    </row>
    <row r="133" spans="2:9" x14ac:dyDescent="0.2">
      <c r="B133" s="25" t="s">
        <v>83</v>
      </c>
      <c r="C133" s="26"/>
      <c r="D133" s="24"/>
      <c r="E133" s="27"/>
      <c r="F133" s="27">
        <f t="shared" si="17"/>
        <v>0</v>
      </c>
      <c r="G133" s="27"/>
      <c r="H133" s="27"/>
      <c r="I133" s="27">
        <f t="shared" si="13"/>
        <v>0</v>
      </c>
    </row>
    <row r="134" spans="2:9" x14ac:dyDescent="0.2">
      <c r="B134" s="22" t="s">
        <v>84</v>
      </c>
      <c r="C134" s="23"/>
      <c r="D134" s="24">
        <f>SUM(D135:D137)</f>
        <v>17290107.989999998</v>
      </c>
      <c r="E134" s="24">
        <f>SUM(E135:E137)</f>
        <v>118449.35</v>
      </c>
      <c r="F134" s="24">
        <f>SUM(F135:F137)</f>
        <v>17408557.34</v>
      </c>
      <c r="G134" s="24">
        <f>SUM(G135:G137)</f>
        <v>7846651.5300000003</v>
      </c>
      <c r="H134" s="24">
        <f>SUM(H135:H137)</f>
        <v>7846651.5300000003</v>
      </c>
      <c r="I134" s="27">
        <f t="shared" si="13"/>
        <v>9561905.8099999987</v>
      </c>
    </row>
    <row r="135" spans="2:9" x14ac:dyDescent="0.2">
      <c r="B135" s="25" t="s">
        <v>85</v>
      </c>
      <c r="C135" s="26"/>
      <c r="D135" s="24">
        <v>17290107.989999998</v>
      </c>
      <c r="E135" s="27">
        <v>118449.35</v>
      </c>
      <c r="F135" s="27">
        <f>D135+E135</f>
        <v>17408557.34</v>
      </c>
      <c r="G135" s="27">
        <v>7846651.5300000003</v>
      </c>
      <c r="H135" s="27">
        <v>7846651.5300000003</v>
      </c>
      <c r="I135" s="27">
        <f t="shared" si="13"/>
        <v>9561905.8099999987</v>
      </c>
    </row>
    <row r="136" spans="2:9" x14ac:dyDescent="0.2">
      <c r="B136" s="25" t="s">
        <v>86</v>
      </c>
      <c r="C136" s="26"/>
      <c r="D136" s="24"/>
      <c r="E136" s="27"/>
      <c r="F136" s="27">
        <f>D136+E136</f>
        <v>0</v>
      </c>
      <c r="G136" s="27"/>
      <c r="H136" s="27"/>
      <c r="I136" s="27">
        <f t="shared" si="13"/>
        <v>0</v>
      </c>
    </row>
    <row r="137" spans="2:9" x14ac:dyDescent="0.2">
      <c r="B137" s="25" t="s">
        <v>87</v>
      </c>
      <c r="C137" s="26"/>
      <c r="D137" s="24"/>
      <c r="E137" s="27"/>
      <c r="F137" s="27">
        <f>D137+E137</f>
        <v>0</v>
      </c>
      <c r="G137" s="27"/>
      <c r="H137" s="27"/>
      <c r="I137" s="27">
        <f t="shared" si="13"/>
        <v>0</v>
      </c>
    </row>
    <row r="138" spans="2:9" x14ac:dyDescent="0.2">
      <c r="B138" s="22" t="s">
        <v>88</v>
      </c>
      <c r="C138" s="23"/>
      <c r="D138" s="24">
        <f>SUM(D139:D146)</f>
        <v>0</v>
      </c>
      <c r="E138" s="24">
        <f>SUM(E139:E146)</f>
        <v>0</v>
      </c>
      <c r="F138" s="24">
        <f>F139+F140+F141+F142+F143+F145+F146</f>
        <v>0</v>
      </c>
      <c r="G138" s="24">
        <f>SUM(G139:G146)</f>
        <v>0</v>
      </c>
      <c r="H138" s="24">
        <f>SUM(H139:H146)</f>
        <v>0</v>
      </c>
      <c r="I138" s="27">
        <f t="shared" si="13"/>
        <v>0</v>
      </c>
    </row>
    <row r="139" spans="2:9" x14ac:dyDescent="0.2">
      <c r="B139" s="25" t="s">
        <v>89</v>
      </c>
      <c r="C139" s="26"/>
      <c r="D139" s="24"/>
      <c r="E139" s="27"/>
      <c r="F139" s="27">
        <f>D139+E139</f>
        <v>0</v>
      </c>
      <c r="G139" s="27"/>
      <c r="H139" s="27"/>
      <c r="I139" s="27">
        <f t="shared" si="13"/>
        <v>0</v>
      </c>
    </row>
    <row r="140" spans="2:9" x14ac:dyDescent="0.2">
      <c r="B140" s="25" t="s">
        <v>90</v>
      </c>
      <c r="C140" s="26"/>
      <c r="D140" s="24"/>
      <c r="E140" s="27"/>
      <c r="F140" s="27">
        <f t="shared" ref="F140:F146" si="18">D140+E140</f>
        <v>0</v>
      </c>
      <c r="G140" s="27"/>
      <c r="H140" s="27"/>
      <c r="I140" s="27">
        <f t="shared" si="13"/>
        <v>0</v>
      </c>
    </row>
    <row r="141" spans="2:9" x14ac:dyDescent="0.2">
      <c r="B141" s="25" t="s">
        <v>91</v>
      </c>
      <c r="C141" s="26"/>
      <c r="D141" s="24"/>
      <c r="E141" s="27"/>
      <c r="F141" s="27">
        <f t="shared" si="18"/>
        <v>0</v>
      </c>
      <c r="G141" s="27"/>
      <c r="H141" s="27"/>
      <c r="I141" s="27">
        <f t="shared" si="13"/>
        <v>0</v>
      </c>
    </row>
    <row r="142" spans="2:9" x14ac:dyDescent="0.2">
      <c r="B142" s="25" t="s">
        <v>92</v>
      </c>
      <c r="C142" s="26"/>
      <c r="D142" s="24"/>
      <c r="E142" s="27"/>
      <c r="F142" s="27">
        <f t="shared" si="18"/>
        <v>0</v>
      </c>
      <c r="G142" s="27"/>
      <c r="H142" s="27"/>
      <c r="I142" s="27">
        <f t="shared" si="13"/>
        <v>0</v>
      </c>
    </row>
    <row r="143" spans="2:9" x14ac:dyDescent="0.2">
      <c r="B143" s="25" t="s">
        <v>93</v>
      </c>
      <c r="C143" s="26"/>
      <c r="D143" s="24"/>
      <c r="E143" s="27"/>
      <c r="F143" s="27">
        <f t="shared" si="18"/>
        <v>0</v>
      </c>
      <c r="G143" s="27"/>
      <c r="H143" s="27"/>
      <c r="I143" s="27">
        <f t="shared" si="13"/>
        <v>0</v>
      </c>
    </row>
    <row r="144" spans="2:9" x14ac:dyDescent="0.2">
      <c r="B144" s="25" t="s">
        <v>94</v>
      </c>
      <c r="C144" s="26"/>
      <c r="D144" s="24"/>
      <c r="E144" s="27"/>
      <c r="F144" s="27">
        <f t="shared" si="18"/>
        <v>0</v>
      </c>
      <c r="G144" s="27"/>
      <c r="H144" s="27"/>
      <c r="I144" s="27">
        <f t="shared" si="13"/>
        <v>0</v>
      </c>
    </row>
    <row r="145" spans="2:9" x14ac:dyDescent="0.2">
      <c r="B145" s="25" t="s">
        <v>95</v>
      </c>
      <c r="C145" s="26"/>
      <c r="D145" s="24"/>
      <c r="E145" s="27"/>
      <c r="F145" s="27">
        <f t="shared" si="18"/>
        <v>0</v>
      </c>
      <c r="G145" s="27"/>
      <c r="H145" s="27"/>
      <c r="I145" s="27">
        <f t="shared" si="13"/>
        <v>0</v>
      </c>
    </row>
    <row r="146" spans="2:9" x14ac:dyDescent="0.2">
      <c r="B146" s="25" t="s">
        <v>96</v>
      </c>
      <c r="C146" s="26"/>
      <c r="D146" s="24"/>
      <c r="E146" s="27"/>
      <c r="F146" s="27">
        <f t="shared" si="18"/>
        <v>0</v>
      </c>
      <c r="G146" s="27"/>
      <c r="H146" s="27"/>
      <c r="I146" s="27">
        <f t="shared" si="13"/>
        <v>0</v>
      </c>
    </row>
    <row r="147" spans="2:9" x14ac:dyDescent="0.2">
      <c r="B147" s="22" t="s">
        <v>97</v>
      </c>
      <c r="C147" s="23"/>
      <c r="D147" s="24">
        <f>SUM(D148:D150)</f>
        <v>0</v>
      </c>
      <c r="E147" s="24">
        <f>SUM(E148:E150)</f>
        <v>0</v>
      </c>
      <c r="F147" s="24">
        <f>SUM(F148:F150)</f>
        <v>0</v>
      </c>
      <c r="G147" s="24">
        <f>SUM(G148:G150)</f>
        <v>0</v>
      </c>
      <c r="H147" s="24">
        <f>SUM(H148:H150)</f>
        <v>0</v>
      </c>
      <c r="I147" s="27">
        <f t="shared" si="13"/>
        <v>0</v>
      </c>
    </row>
    <row r="148" spans="2:9" x14ac:dyDescent="0.2">
      <c r="B148" s="25" t="s">
        <v>98</v>
      </c>
      <c r="C148" s="26"/>
      <c r="D148" s="24"/>
      <c r="E148" s="27"/>
      <c r="F148" s="27">
        <f>D148+E148</f>
        <v>0</v>
      </c>
      <c r="G148" s="27"/>
      <c r="H148" s="27"/>
      <c r="I148" s="27">
        <f t="shared" si="13"/>
        <v>0</v>
      </c>
    </row>
    <row r="149" spans="2:9" x14ac:dyDescent="0.2">
      <c r="B149" s="25" t="s">
        <v>99</v>
      </c>
      <c r="C149" s="26"/>
      <c r="D149" s="24"/>
      <c r="E149" s="27"/>
      <c r="F149" s="27">
        <f>D149+E149</f>
        <v>0</v>
      </c>
      <c r="G149" s="27"/>
      <c r="H149" s="27"/>
      <c r="I149" s="27">
        <f t="shared" si="13"/>
        <v>0</v>
      </c>
    </row>
    <row r="150" spans="2:9" x14ac:dyDescent="0.2">
      <c r="B150" s="25" t="s">
        <v>100</v>
      </c>
      <c r="C150" s="26"/>
      <c r="D150" s="24"/>
      <c r="E150" s="27"/>
      <c r="F150" s="27">
        <f>D150+E150</f>
        <v>0</v>
      </c>
      <c r="G150" s="27"/>
      <c r="H150" s="27"/>
      <c r="I150" s="27">
        <f t="shared" ref="I150:I158" si="19">F150-G150</f>
        <v>0</v>
      </c>
    </row>
    <row r="151" spans="2:9" x14ac:dyDescent="0.2">
      <c r="B151" s="22" t="s">
        <v>101</v>
      </c>
      <c r="C151" s="23"/>
      <c r="D151" s="24">
        <f>SUM(D152:D158)</f>
        <v>0</v>
      </c>
      <c r="E151" s="24">
        <f>SUM(E152:E158)</f>
        <v>0</v>
      </c>
      <c r="F151" s="24">
        <f>SUM(F152:F158)</f>
        <v>0</v>
      </c>
      <c r="G151" s="24">
        <f>SUM(G152:G158)</f>
        <v>0</v>
      </c>
      <c r="H151" s="24">
        <f>SUM(H152:H158)</f>
        <v>0</v>
      </c>
      <c r="I151" s="27">
        <f t="shared" si="19"/>
        <v>0</v>
      </c>
    </row>
    <row r="152" spans="2:9" x14ac:dyDescent="0.2">
      <c r="B152" s="25" t="s">
        <v>102</v>
      </c>
      <c r="C152" s="26"/>
      <c r="D152" s="24"/>
      <c r="E152" s="27"/>
      <c r="F152" s="27">
        <f>D152+E152</f>
        <v>0</v>
      </c>
      <c r="G152" s="27"/>
      <c r="H152" s="27"/>
      <c r="I152" s="27">
        <f t="shared" si="19"/>
        <v>0</v>
      </c>
    </row>
    <row r="153" spans="2:9" x14ac:dyDescent="0.2">
      <c r="B153" s="25" t="s">
        <v>103</v>
      </c>
      <c r="C153" s="26"/>
      <c r="D153" s="24"/>
      <c r="E153" s="27"/>
      <c r="F153" s="27">
        <f t="shared" ref="F153:F158" si="20">D153+E153</f>
        <v>0</v>
      </c>
      <c r="G153" s="27"/>
      <c r="H153" s="27"/>
      <c r="I153" s="27">
        <f t="shared" si="19"/>
        <v>0</v>
      </c>
    </row>
    <row r="154" spans="2:9" x14ac:dyDescent="0.2">
      <c r="B154" s="25" t="s">
        <v>104</v>
      </c>
      <c r="C154" s="26"/>
      <c r="D154" s="24"/>
      <c r="E154" s="27"/>
      <c r="F154" s="27">
        <f t="shared" si="20"/>
        <v>0</v>
      </c>
      <c r="G154" s="27"/>
      <c r="H154" s="27"/>
      <c r="I154" s="27">
        <f t="shared" si="19"/>
        <v>0</v>
      </c>
    </row>
    <row r="155" spans="2:9" x14ac:dyDescent="0.2">
      <c r="B155" s="25" t="s">
        <v>105</v>
      </c>
      <c r="C155" s="26"/>
      <c r="D155" s="24"/>
      <c r="E155" s="27"/>
      <c r="F155" s="27">
        <f t="shared" si="20"/>
        <v>0</v>
      </c>
      <c r="G155" s="27"/>
      <c r="H155" s="27"/>
      <c r="I155" s="27">
        <f t="shared" si="19"/>
        <v>0</v>
      </c>
    </row>
    <row r="156" spans="2:9" x14ac:dyDescent="0.2">
      <c r="B156" s="25" t="s">
        <v>106</v>
      </c>
      <c r="C156" s="26"/>
      <c r="D156" s="24"/>
      <c r="E156" s="27"/>
      <c r="F156" s="27">
        <f t="shared" si="20"/>
        <v>0</v>
      </c>
      <c r="G156" s="27"/>
      <c r="H156" s="27"/>
      <c r="I156" s="27">
        <f t="shared" si="19"/>
        <v>0</v>
      </c>
    </row>
    <row r="157" spans="2:9" x14ac:dyDescent="0.2">
      <c r="B157" s="25" t="s">
        <v>107</v>
      </c>
      <c r="C157" s="26"/>
      <c r="D157" s="24"/>
      <c r="E157" s="27"/>
      <c r="F157" s="27">
        <f t="shared" si="20"/>
        <v>0</v>
      </c>
      <c r="G157" s="27"/>
      <c r="H157" s="27"/>
      <c r="I157" s="27">
        <f t="shared" si="19"/>
        <v>0</v>
      </c>
    </row>
    <row r="158" spans="2:9" x14ac:dyDescent="0.2">
      <c r="B158" s="25" t="s">
        <v>108</v>
      </c>
      <c r="C158" s="26"/>
      <c r="D158" s="24"/>
      <c r="E158" s="27"/>
      <c r="F158" s="27">
        <f t="shared" si="20"/>
        <v>0</v>
      </c>
      <c r="G158" s="27"/>
      <c r="H158" s="27"/>
      <c r="I158" s="27">
        <f t="shared" si="19"/>
        <v>0</v>
      </c>
    </row>
    <row r="159" spans="2:9" x14ac:dyDescent="0.2">
      <c r="B159" s="22"/>
      <c r="C159" s="23"/>
      <c r="D159" s="24"/>
      <c r="E159" s="27"/>
      <c r="F159" s="27"/>
      <c r="G159" s="27"/>
      <c r="H159" s="27"/>
      <c r="I159" s="27"/>
    </row>
    <row r="160" spans="2:9" x14ac:dyDescent="0.2">
      <c r="B160" s="35" t="s">
        <v>110</v>
      </c>
      <c r="C160" s="36"/>
      <c r="D160" s="21">
        <f t="shared" ref="D160:I160" si="21">D10+D85</f>
        <v>131541421.95999999</v>
      </c>
      <c r="E160" s="21">
        <f t="shared" si="21"/>
        <v>23684492.300000001</v>
      </c>
      <c r="F160" s="21">
        <f t="shared" si="21"/>
        <v>155225914.25999999</v>
      </c>
      <c r="G160" s="21">
        <f t="shared" si="21"/>
        <v>109866993.53999999</v>
      </c>
      <c r="H160" s="21">
        <f t="shared" si="21"/>
        <v>108777676.71000001</v>
      </c>
      <c r="I160" s="21">
        <f t="shared" si="21"/>
        <v>45358920.719999999</v>
      </c>
    </row>
    <row r="161" spans="2:9" ht="13.5" thickBot="1" x14ac:dyDescent="0.25">
      <c r="B161" s="37"/>
      <c r="C161" s="38"/>
      <c r="D161" s="39"/>
      <c r="E161" s="40"/>
      <c r="F161" s="40"/>
      <c r="G161" s="40"/>
      <c r="H161" s="40"/>
      <c r="I161" s="40"/>
    </row>
    <row r="164" spans="2:9" ht="30" customHeight="1" x14ac:dyDescent="0.2">
      <c r="F164" s="69"/>
      <c r="G164" s="69"/>
      <c r="H164" s="69"/>
    </row>
    <row r="165" spans="2:9" ht="15" customHeight="1" x14ac:dyDescent="0.2">
      <c r="C165" s="41"/>
      <c r="F165" s="41"/>
      <c r="G165" s="41"/>
      <c r="H165" s="41"/>
    </row>
    <row r="166" spans="2:9" ht="15" customHeight="1" x14ac:dyDescent="0.2">
      <c r="C166" s="41"/>
      <c r="F166" s="41"/>
      <c r="G166" s="41"/>
      <c r="H166" s="41"/>
    </row>
    <row r="167" spans="2:9" ht="30" customHeight="1" x14ac:dyDescent="0.2"/>
  </sheetData>
  <mergeCells count="13">
    <mergeCell ref="B39:C39"/>
    <mergeCell ref="B49:C49"/>
    <mergeCell ref="B63:C63"/>
    <mergeCell ref="B114:C114"/>
    <mergeCell ref="F164:H164"/>
    <mergeCell ref="B7:C9"/>
    <mergeCell ref="D7:H8"/>
    <mergeCell ref="I7:I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PEDSP</vt:lpstr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MUNICIPIO DE FRANCISCO I MADERO</cp:lastModifiedBy>
  <cp:lastPrinted>2026-04-23T20:17:36Z</cp:lastPrinted>
  <dcterms:created xsi:type="dcterms:W3CDTF">2023-04-18T23:43:11Z</dcterms:created>
  <dcterms:modified xsi:type="dcterms:W3CDTF">2026-04-23T20:18:07Z</dcterms:modified>
</cp:coreProperties>
</file>