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4 TITULO V\"/>
    </mc:Choice>
  </mc:AlternateContent>
  <xr:revisionPtr revIDLastSave="0" documentId="13_ncr:1_{A07155BD-5112-47F8-B070-3D43617E5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ización 2026" sheetId="1" r:id="rId1"/>
  </sheets>
  <definedNames>
    <definedName name="_xlnm.Print_Titles" localSheetId="0">'Calendarización 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1" l="1"/>
  <c r="C113" i="1"/>
  <c r="D53" i="1" l="1"/>
  <c r="B69" i="1" l="1"/>
  <c r="B99" i="1"/>
  <c r="B98" i="1" s="1"/>
  <c r="B96" i="1"/>
  <c r="B95" i="1" s="1"/>
  <c r="B94" i="1" s="1"/>
  <c r="B85" i="1"/>
  <c r="B62" i="1"/>
  <c r="B53" i="1"/>
  <c r="B48" i="1"/>
  <c r="B35" i="1"/>
  <c r="B27" i="1"/>
  <c r="B20" i="1"/>
  <c r="B16" i="1"/>
  <c r="B13" i="1"/>
  <c r="B9" i="1"/>
  <c r="B111" i="1"/>
  <c r="B110" i="1" s="1"/>
  <c r="B109" i="1" s="1"/>
  <c r="B108" i="1" s="1"/>
  <c r="B107" i="1" s="1"/>
  <c r="C62" i="1"/>
  <c r="D62" i="1"/>
  <c r="E62" i="1"/>
  <c r="F62" i="1"/>
  <c r="G62" i="1"/>
  <c r="H62" i="1"/>
  <c r="I62" i="1"/>
  <c r="J62" i="1"/>
  <c r="K62" i="1"/>
  <c r="L62" i="1"/>
  <c r="M62" i="1"/>
  <c r="N62" i="1"/>
  <c r="C53" i="1"/>
  <c r="C52" i="1" s="1"/>
  <c r="C51" i="1" s="1"/>
  <c r="E53" i="1"/>
  <c r="F53" i="1"/>
  <c r="G53" i="1"/>
  <c r="H53" i="1"/>
  <c r="I53" i="1"/>
  <c r="J53" i="1"/>
  <c r="K53" i="1"/>
  <c r="L53" i="1"/>
  <c r="M53" i="1"/>
  <c r="N53" i="1"/>
  <c r="C48" i="1"/>
  <c r="D48" i="1"/>
  <c r="E48" i="1"/>
  <c r="F48" i="1"/>
  <c r="G48" i="1"/>
  <c r="H48" i="1"/>
  <c r="I48" i="1"/>
  <c r="J48" i="1"/>
  <c r="K48" i="1"/>
  <c r="L48" i="1"/>
  <c r="M48" i="1"/>
  <c r="N48" i="1"/>
  <c r="C35" i="1"/>
  <c r="D35" i="1"/>
  <c r="E35" i="1"/>
  <c r="F35" i="1"/>
  <c r="G35" i="1"/>
  <c r="H35" i="1"/>
  <c r="I35" i="1"/>
  <c r="J35" i="1"/>
  <c r="K35" i="1"/>
  <c r="L35" i="1"/>
  <c r="M35" i="1"/>
  <c r="N35" i="1"/>
  <c r="C27" i="1"/>
  <c r="D27" i="1"/>
  <c r="E27" i="1"/>
  <c r="F27" i="1"/>
  <c r="G27" i="1"/>
  <c r="H27" i="1"/>
  <c r="I27" i="1"/>
  <c r="J27" i="1"/>
  <c r="K27" i="1"/>
  <c r="L27" i="1"/>
  <c r="M27" i="1"/>
  <c r="N27" i="1"/>
  <c r="C20" i="1"/>
  <c r="D20" i="1"/>
  <c r="E20" i="1"/>
  <c r="F20" i="1"/>
  <c r="G20" i="1"/>
  <c r="H20" i="1"/>
  <c r="I20" i="1"/>
  <c r="J20" i="1"/>
  <c r="K20" i="1"/>
  <c r="L20" i="1"/>
  <c r="M20" i="1"/>
  <c r="N20" i="1"/>
  <c r="C16" i="1"/>
  <c r="D16" i="1"/>
  <c r="E16" i="1"/>
  <c r="F16" i="1"/>
  <c r="G16" i="1"/>
  <c r="H16" i="1"/>
  <c r="I16" i="1"/>
  <c r="J16" i="1"/>
  <c r="K16" i="1"/>
  <c r="L16" i="1"/>
  <c r="M16" i="1"/>
  <c r="N16" i="1"/>
  <c r="C13" i="1"/>
  <c r="D13" i="1"/>
  <c r="E13" i="1"/>
  <c r="F13" i="1"/>
  <c r="G13" i="1"/>
  <c r="H13" i="1"/>
  <c r="I13" i="1"/>
  <c r="J13" i="1"/>
  <c r="K13" i="1"/>
  <c r="L13" i="1"/>
  <c r="M13" i="1"/>
  <c r="N13" i="1"/>
  <c r="C9" i="1"/>
  <c r="D9" i="1"/>
  <c r="E9" i="1"/>
  <c r="E8" i="1" s="1"/>
  <c r="E7" i="1" s="1"/>
  <c r="F9" i="1"/>
  <c r="F8" i="1" s="1"/>
  <c r="F7" i="1" s="1"/>
  <c r="G9" i="1"/>
  <c r="H9" i="1"/>
  <c r="I9" i="1"/>
  <c r="J9" i="1"/>
  <c r="J8" i="1" s="1"/>
  <c r="J7" i="1" s="1"/>
  <c r="K9" i="1"/>
  <c r="L9" i="1"/>
  <c r="M9" i="1"/>
  <c r="N9" i="1"/>
  <c r="C111" i="1"/>
  <c r="D111" i="1"/>
  <c r="E111" i="1"/>
  <c r="E110" i="1" s="1"/>
  <c r="E109" i="1" s="1"/>
  <c r="E108" i="1" s="1"/>
  <c r="F111" i="1"/>
  <c r="G111" i="1"/>
  <c r="G110" i="1" s="1"/>
  <c r="G109" i="1" s="1"/>
  <c r="G108" i="1" s="1"/>
  <c r="G107" i="1" s="1"/>
  <c r="H111" i="1"/>
  <c r="H110" i="1" s="1"/>
  <c r="H109" i="1" s="1"/>
  <c r="H108" i="1" s="1"/>
  <c r="I111" i="1"/>
  <c r="I110" i="1" s="1"/>
  <c r="I109" i="1" s="1"/>
  <c r="I108" i="1" s="1"/>
  <c r="I107" i="1" s="1"/>
  <c r="J111" i="1"/>
  <c r="J110" i="1" s="1"/>
  <c r="J109" i="1" s="1"/>
  <c r="J108" i="1" s="1"/>
  <c r="K111" i="1"/>
  <c r="K110" i="1" s="1"/>
  <c r="K109" i="1" s="1"/>
  <c r="K108" i="1" s="1"/>
  <c r="L111" i="1"/>
  <c r="L110" i="1" s="1"/>
  <c r="L109" i="1" s="1"/>
  <c r="L108" i="1" s="1"/>
  <c r="M111" i="1"/>
  <c r="M110" i="1" s="1"/>
  <c r="M109" i="1" s="1"/>
  <c r="M108" i="1" s="1"/>
  <c r="N111" i="1"/>
  <c r="N110" i="1" s="1"/>
  <c r="N109" i="1" s="1"/>
  <c r="N108" i="1" s="1"/>
  <c r="N107" i="1" s="1"/>
  <c r="C110" i="1"/>
  <c r="C109" i="1" s="1"/>
  <c r="C108" i="1" s="1"/>
  <c r="D110" i="1"/>
  <c r="D109" i="1" s="1"/>
  <c r="D108" i="1" s="1"/>
  <c r="F110" i="1"/>
  <c r="F109" i="1" s="1"/>
  <c r="F108" i="1" s="1"/>
  <c r="F107" i="1" s="1"/>
  <c r="C99" i="1"/>
  <c r="D99" i="1"/>
  <c r="E99" i="1"/>
  <c r="F99" i="1"/>
  <c r="F98" i="1" s="1"/>
  <c r="G99" i="1"/>
  <c r="G98" i="1" s="1"/>
  <c r="H99" i="1"/>
  <c r="H98" i="1" s="1"/>
  <c r="I99" i="1"/>
  <c r="I98" i="1" s="1"/>
  <c r="J99" i="1"/>
  <c r="J98" i="1" s="1"/>
  <c r="K99" i="1"/>
  <c r="K98" i="1" s="1"/>
  <c r="L99" i="1"/>
  <c r="L98" i="1" s="1"/>
  <c r="M99" i="1"/>
  <c r="M98" i="1" s="1"/>
  <c r="N99" i="1"/>
  <c r="N98" i="1" s="1"/>
  <c r="C98" i="1"/>
  <c r="D98" i="1"/>
  <c r="E98" i="1"/>
  <c r="C96" i="1"/>
  <c r="C95" i="1" s="1"/>
  <c r="D96" i="1"/>
  <c r="D95" i="1" s="1"/>
  <c r="D94" i="1" s="1"/>
  <c r="E96" i="1"/>
  <c r="E95" i="1" s="1"/>
  <c r="E94" i="1" s="1"/>
  <c r="F96" i="1"/>
  <c r="G96" i="1"/>
  <c r="G95" i="1" s="1"/>
  <c r="G94" i="1" s="1"/>
  <c r="H96" i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M96" i="1"/>
  <c r="M95" i="1" s="1"/>
  <c r="M94" i="1" s="1"/>
  <c r="N96" i="1"/>
  <c r="N95" i="1" s="1"/>
  <c r="N94" i="1" s="1"/>
  <c r="H95" i="1"/>
  <c r="H94" i="1" s="1"/>
  <c r="C85" i="1"/>
  <c r="C83" i="1" s="1"/>
  <c r="D85" i="1"/>
  <c r="D83" i="1" s="1"/>
  <c r="E85" i="1"/>
  <c r="E83" i="1" s="1"/>
  <c r="F85" i="1"/>
  <c r="F83" i="1" s="1"/>
  <c r="G85" i="1"/>
  <c r="G83" i="1" s="1"/>
  <c r="H85" i="1"/>
  <c r="H83" i="1" s="1"/>
  <c r="I85" i="1"/>
  <c r="I83" i="1" s="1"/>
  <c r="J85" i="1"/>
  <c r="J83" i="1" s="1"/>
  <c r="K85" i="1"/>
  <c r="K83" i="1" s="1"/>
  <c r="L85" i="1"/>
  <c r="L83" i="1" s="1"/>
  <c r="M85" i="1"/>
  <c r="M83" i="1" s="1"/>
  <c r="N85" i="1"/>
  <c r="N83" i="1" s="1"/>
  <c r="C69" i="1"/>
  <c r="C68" i="1" s="1"/>
  <c r="D69" i="1"/>
  <c r="D68" i="1" s="1"/>
  <c r="E69" i="1"/>
  <c r="E68" i="1" s="1"/>
  <c r="F69" i="1"/>
  <c r="F68" i="1" s="1"/>
  <c r="G69" i="1"/>
  <c r="G68" i="1" s="1"/>
  <c r="H69" i="1"/>
  <c r="H68" i="1" s="1"/>
  <c r="I69" i="1"/>
  <c r="I68" i="1" s="1"/>
  <c r="J69" i="1"/>
  <c r="J68" i="1" s="1"/>
  <c r="K69" i="1"/>
  <c r="K68" i="1" s="1"/>
  <c r="L69" i="1"/>
  <c r="L68" i="1" s="1"/>
  <c r="M69" i="1"/>
  <c r="M68" i="1" s="1"/>
  <c r="N69" i="1"/>
  <c r="N68" i="1" l="1"/>
  <c r="E52" i="1"/>
  <c r="E51" i="1" s="1"/>
  <c r="K52" i="1"/>
  <c r="K51" i="1" s="1"/>
  <c r="H52" i="1"/>
  <c r="H51" i="1" s="1"/>
  <c r="L52" i="1"/>
  <c r="L51" i="1" s="1"/>
  <c r="L84" i="1"/>
  <c r="L82" i="1" s="1"/>
  <c r="K84" i="1"/>
  <c r="K82" i="1" s="1"/>
  <c r="J84" i="1"/>
  <c r="J82" i="1" s="1"/>
  <c r="I52" i="1"/>
  <c r="I51" i="1" s="1"/>
  <c r="I84" i="1"/>
  <c r="I82" i="1" s="1"/>
  <c r="H84" i="1"/>
  <c r="H82" i="1" s="1"/>
  <c r="G84" i="1"/>
  <c r="G82" i="1" s="1"/>
  <c r="G52" i="1"/>
  <c r="G51" i="1" s="1"/>
  <c r="F52" i="1"/>
  <c r="F51" i="1" s="1"/>
  <c r="E84" i="1"/>
  <c r="E82" i="1" s="1"/>
  <c r="D84" i="1"/>
  <c r="D82" i="1" s="1"/>
  <c r="N84" i="1"/>
  <c r="N82" i="1" s="1"/>
  <c r="H8" i="1"/>
  <c r="H7" i="1" s="1"/>
  <c r="M84" i="1"/>
  <c r="M82" i="1" s="1"/>
  <c r="I19" i="1"/>
  <c r="I18" i="1" s="1"/>
  <c r="M19" i="1"/>
  <c r="M18" i="1" s="1"/>
  <c r="F95" i="1"/>
  <c r="F94" i="1" s="1"/>
  <c r="F84" i="1" s="1"/>
  <c r="C94" i="1"/>
  <c r="C84" i="1" s="1"/>
  <c r="D52" i="1"/>
  <c r="D51" i="1" s="1"/>
  <c r="J52" i="1"/>
  <c r="J51" i="1" s="1"/>
  <c r="G19" i="1"/>
  <c r="G18" i="1" s="1"/>
  <c r="H19" i="1"/>
  <c r="H18" i="1" s="1"/>
  <c r="D19" i="1"/>
  <c r="D18" i="1" s="1"/>
  <c r="F19" i="1"/>
  <c r="F18" i="1" s="1"/>
  <c r="C19" i="1"/>
  <c r="C18" i="1" s="1"/>
  <c r="J19" i="1"/>
  <c r="J18" i="1" s="1"/>
  <c r="K19" i="1"/>
  <c r="K18" i="1" s="1"/>
  <c r="I8" i="1"/>
  <c r="I7" i="1" s="1"/>
  <c r="N8" i="1"/>
  <c r="N7" i="1" s="1"/>
  <c r="L8" i="1"/>
  <c r="L7" i="1" s="1"/>
  <c r="C107" i="1"/>
  <c r="L19" i="1"/>
  <c r="L18" i="1" s="1"/>
  <c r="B19" i="1"/>
  <c r="E19" i="1"/>
  <c r="E18" i="1" s="1"/>
  <c r="E6" i="1" s="1"/>
  <c r="B8" i="1"/>
  <c r="B7" i="1" s="1"/>
  <c r="G8" i="1"/>
  <c r="G7" i="1" s="1"/>
  <c r="C8" i="1"/>
  <c r="C7" i="1" s="1"/>
  <c r="M8" i="1"/>
  <c r="M7" i="1" s="1"/>
  <c r="B84" i="1"/>
  <c r="B83" i="1"/>
  <c r="B82" i="1"/>
  <c r="B52" i="1"/>
  <c r="M52" i="1"/>
  <c r="M51" i="1" s="1"/>
  <c r="N52" i="1"/>
  <c r="N51" i="1" s="1"/>
  <c r="N19" i="1"/>
  <c r="N18" i="1" s="1"/>
  <c r="D8" i="1"/>
  <c r="D7" i="1" s="1"/>
  <c r="K8" i="1"/>
  <c r="K7" i="1" s="1"/>
  <c r="E107" i="1"/>
  <c r="H107" i="1"/>
  <c r="K107" i="1"/>
  <c r="L107" i="1"/>
  <c r="D107" i="1"/>
  <c r="J107" i="1"/>
  <c r="M107" i="1"/>
  <c r="I6" i="1" l="1"/>
  <c r="I113" i="1" s="1"/>
  <c r="H6" i="1"/>
  <c r="H113" i="1" s="1"/>
  <c r="F82" i="1"/>
  <c r="G6" i="1"/>
  <c r="G113" i="1" s="1"/>
  <c r="F6" i="1"/>
  <c r="F113" i="1" s="1"/>
  <c r="C82" i="1"/>
  <c r="D6" i="1"/>
  <c r="D113" i="1" s="1"/>
  <c r="J6" i="1"/>
  <c r="J113" i="1" s="1"/>
  <c r="B51" i="1"/>
  <c r="C6" i="1"/>
  <c r="B18" i="1"/>
  <c r="L6" i="1"/>
  <c r="L113" i="1" s="1"/>
  <c r="E113" i="1"/>
  <c r="K6" i="1"/>
  <c r="K113" i="1" s="1"/>
  <c r="N6" i="1"/>
  <c r="N113" i="1" s="1"/>
  <c r="M6" i="1"/>
  <c r="M113" i="1" s="1"/>
  <c r="B6" i="1" l="1"/>
  <c r="B113" i="1" s="1"/>
</calcChain>
</file>

<file path=xl/sharedStrings.xml><?xml version="1.0" encoding="utf-8"?>
<sst xmlns="http://schemas.openxmlformats.org/spreadsheetml/2006/main" count="123" uniqueCount="119">
  <si>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</si>
  <si>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</si>
  <si>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</si>
  <si>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</si>
  <si>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</si>
  <si>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</si>
  <si>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</si>
  <si>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</si>
  <si>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</si>
  <si>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</si>
  <si>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</si>
  <si>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</si>
  <si>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</si>
  <si>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Total</t>
  </si>
  <si>
    <t xml:space="preserve"> 1000000 IMPUESTOS</t>
  </si>
  <si>
    <t>I.1 IMPUESTOS SOBRE LOS INGRESOS</t>
  </si>
  <si>
    <t>I.2 IMPUESTOS SOBRE EL PATRIMONIO</t>
  </si>
  <si>
    <t>I.3 ACCESORIOS DE IMPUESTOS</t>
  </si>
  <si>
    <t>4000000 DERECHOS</t>
  </si>
  <si>
    <t>II.1. Derechos por servicios públicos:</t>
  </si>
  <si>
    <t>II.2. Derechos por registro, licencias y permisos diversos:</t>
  </si>
  <si>
    <t>II.3. Derechos en materia de desarrollo urbano y ecología</t>
  </si>
  <si>
    <t>1.- Concurso o licitación</t>
  </si>
  <si>
    <t>2.- Derecho por supervisión de obra pública.</t>
  </si>
  <si>
    <t>II.4. Derechos por servicios prestados en materia de seguridad pública y tránsito.</t>
  </si>
  <si>
    <t>II.5. ACCESORIOS DE DERECHOS</t>
  </si>
  <si>
    <t xml:space="preserve">5000000 PRODUCTOS </t>
  </si>
  <si>
    <t>III.1 PRODUCTOS DE TIPO CORRIENTE</t>
  </si>
  <si>
    <t>III.2  PRODUCTOS DE CAPITAL</t>
  </si>
  <si>
    <t>III.3  ACCESORIOS DE LOS PRODUCTOS</t>
  </si>
  <si>
    <t>6000000 APROVECHAMIENTOS</t>
  </si>
  <si>
    <t>8000000 PARTICIPACIONES Y APORTACIONES</t>
  </si>
  <si>
    <t>8100000 PARTICIPACIONES</t>
  </si>
  <si>
    <t>V.1  PARTICIPACIONES</t>
  </si>
  <si>
    <t>Fondo general de participaciones</t>
  </si>
  <si>
    <t>Impuesto sobre automóviles nuevos</t>
  </si>
  <si>
    <t>Impuesto especial sobre producción y servicios</t>
  </si>
  <si>
    <t>Incentivos a la venta final de gasolinas y diésel</t>
  </si>
  <si>
    <t>Compensación del impuesto sobre automóviles nuevos</t>
  </si>
  <si>
    <t>Fondo de compensación</t>
  </si>
  <si>
    <t>Fondo de fomento municipal</t>
  </si>
  <si>
    <t>Fondo de fiscalización y recaudación</t>
  </si>
  <si>
    <t>8200000 APORTACIONES</t>
  </si>
  <si>
    <t>2. Fondo de Aportaciones para el Fortalecimiento de los Municipios. FORTAMUN</t>
  </si>
  <si>
    <t>8300000 CONVENIOS</t>
  </si>
  <si>
    <t>VI. INGRESOS EXTRAORDINARIOS</t>
  </si>
  <si>
    <t xml:space="preserve">INGRESO DE CAPITAL </t>
  </si>
  <si>
    <t xml:space="preserve">INGRESO CORRIENTE </t>
  </si>
  <si>
    <t>I. IMPUESTOS</t>
  </si>
  <si>
    <t>V.2  APORTACIONES</t>
  </si>
  <si>
    <t>1.Fondo de Aportaciones para la Infraestructura Social Municipal. FISM</t>
  </si>
  <si>
    <t>3.    Estacionamiento en la vía pública.</t>
  </si>
  <si>
    <r>
      <t xml:space="preserve">MUNICIPIO DE </t>
    </r>
    <r>
      <rPr>
        <b/>
        <u/>
        <sz val="16"/>
        <rFont val="Arial Narrow"/>
        <family val="2"/>
      </rPr>
      <t>FRANCISCO I. MADERO,</t>
    </r>
    <r>
      <rPr>
        <b/>
        <sz val="16"/>
        <rFont val="Arial Narrow"/>
        <family val="2"/>
      </rPr>
      <t xml:space="preserve"> HGO.</t>
    </r>
  </si>
  <si>
    <r>
      <t>1.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Impuesto a los ingresos obtenidos por establecimientos de enseñanza particular.</t>
    </r>
  </si>
  <si>
    <r>
      <t>2.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Impuesto sobre juegos permitidos, espectáculos públicos, diversiones y aparatos mecánicos o electromecánicos accionados por monedas o fichas.</t>
    </r>
  </si>
  <si>
    <r>
      <t>3.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Impuesto a comercios ambulantes.</t>
    </r>
  </si>
  <si>
    <r>
      <t>1.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Impuesto predial.</t>
    </r>
  </si>
  <si>
    <r>
      <t>2.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Impuesto sobre traslación de dominio y otras operaciones con bienes inmuebles.</t>
    </r>
  </si>
  <si>
    <r>
      <t>II.</t>
    </r>
    <r>
      <rPr>
        <b/>
        <sz val="7"/>
        <color indexed="8"/>
        <rFont val="Arial Narrow"/>
        <family val="2"/>
      </rPr>
      <t xml:space="preserve">                  </t>
    </r>
    <r>
      <rPr>
        <b/>
        <sz val="11"/>
        <color indexed="8"/>
        <rFont val="Arial Narrow"/>
        <family val="2"/>
      </rPr>
      <t>DERECHOS</t>
    </r>
  </si>
  <si>
    <r>
      <t>1.</t>
    </r>
    <r>
      <rPr>
        <sz val="7"/>
        <color indexed="8"/>
        <rFont val="Arial Narrow"/>
        <family val="2"/>
      </rPr>
      <t xml:space="preserve">                   </t>
    </r>
    <r>
      <rPr>
        <sz val="11"/>
        <color indexed="8"/>
        <rFont val="Arial Narrow"/>
        <family val="2"/>
      </rPr>
      <t>Derechos por servicio de alumbrado público.</t>
    </r>
  </si>
  <si>
    <r>
      <t>2.</t>
    </r>
    <r>
      <rPr>
        <sz val="7"/>
        <color indexed="8"/>
        <rFont val="Arial Narrow"/>
        <family val="2"/>
      </rPr>
      <t xml:space="preserve">                   </t>
    </r>
    <r>
      <rPr>
        <sz val="11"/>
        <color indexed="8"/>
        <rFont val="Arial Narrow"/>
        <family val="2"/>
      </rPr>
      <t>Derechos por servicios de agua potable.</t>
    </r>
  </si>
  <si>
    <r>
      <t>3.</t>
    </r>
    <r>
      <rPr>
        <sz val="7"/>
        <color indexed="8"/>
        <rFont val="Arial Narrow"/>
        <family val="2"/>
      </rPr>
      <t xml:space="preserve">                   </t>
    </r>
    <r>
      <rPr>
        <sz val="11"/>
        <color indexed="8"/>
        <rFont val="Arial Narrow"/>
        <family val="2"/>
      </rPr>
      <t>Derechos por servicios de drenaje y alcantarillado.</t>
    </r>
  </si>
  <si>
    <r>
      <t>4.</t>
    </r>
    <r>
      <rPr>
        <sz val="7"/>
        <color indexed="8"/>
        <rFont val="Arial Narrow"/>
        <family val="2"/>
      </rPr>
      <t xml:space="preserve">      </t>
    </r>
    <r>
      <rPr>
        <sz val="11"/>
        <color indexed="8"/>
        <rFont val="Arial Narrow"/>
        <family val="2"/>
      </rPr>
      <t>Derechos por uso de rastro, guarda y matanza de ganado, transporte e inspección sanitaria, revisión de fierros para marcar ganado y magueyes.</t>
    </r>
  </si>
  <si>
    <r>
      <t>5.</t>
    </r>
    <r>
      <rPr>
        <sz val="7"/>
        <color indexed="8"/>
        <rFont val="Arial Narrow"/>
        <family val="2"/>
      </rPr>
      <t xml:space="preserve">                   </t>
    </r>
    <r>
      <rPr>
        <sz val="11"/>
        <color indexed="8"/>
        <rFont val="Arial Narrow"/>
        <family val="2"/>
      </rPr>
      <t>Derechos por servicio y uso de panteones.</t>
    </r>
  </si>
  <si>
    <r>
      <t>6.</t>
    </r>
    <r>
      <rPr>
        <sz val="7"/>
        <color indexed="8"/>
        <rFont val="Arial Narrow"/>
        <family val="2"/>
      </rPr>
      <t xml:space="preserve">                   </t>
    </r>
    <r>
      <rPr>
        <sz val="11"/>
        <color indexed="8"/>
        <rFont val="Arial Narrow"/>
        <family val="2"/>
      </rPr>
      <t>Derechos por servicio de limpia.</t>
    </r>
  </si>
  <si>
    <r>
      <t>1.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registro familiar.</t>
    </r>
  </si>
  <si>
    <r>
      <t>2.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servicios de certificaciones legalizaciones y expedición de copias certificadas.</t>
    </r>
  </si>
  <si>
    <r>
      <t>3.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servicios de expedición y renovación de placa de funcionamiento de establecimientos comerciales e industriales.</t>
    </r>
  </si>
  <si>
    <r>
      <t>4.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servicio de expedición de placas de bicicletas, motocicletas y vehículos de propulsión no mecánica.</t>
    </r>
  </si>
  <si>
    <r>
      <t>5.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expedición, revalidación y canje de permisos o licencias para funcionamiento de establecimientos que enajenen o expendan bebidas alcohólicas.</t>
    </r>
  </si>
  <si>
    <r>
      <t>6.</t>
    </r>
    <r>
      <rPr>
        <sz val="7"/>
        <color indexed="8"/>
        <rFont val="Arial Narrow"/>
        <family val="2"/>
      </rPr>
      <t xml:space="preserve"> </t>
    </r>
    <r>
      <rPr>
        <sz val="11"/>
        <color indexed="8"/>
        <rFont val="Arial Narrow"/>
        <family val="2"/>
      </rPr>
      <t>Derechos por expedición y revalidación de licencias o permisos para la colocación y emisión de anuncios publicitarios.</t>
    </r>
  </si>
  <si>
    <r>
      <t>7.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licencia o permiso para la prestación del servicio de estacionamiento y pensiones</t>
    </r>
  </si>
  <si>
    <r>
      <t>1.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alineamiento, deslinde y nomenclatura.</t>
    </r>
  </si>
  <si>
    <r>
      <t>2.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realización y expedición de avalúos catastrales.</t>
    </r>
  </si>
  <si>
    <r>
      <t>3.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la expedición de constancias y otorgamiento de licencias de uso de suelo, y autorización de fraccionamientos en sus diversas modalidades.</t>
    </r>
  </si>
  <si>
    <r>
      <t>4.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licencias para construcción, reconstrucción, ampliación y demolición.</t>
    </r>
  </si>
  <si>
    <r>
      <t>5.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autorización de peritos en obras para construcción.</t>
    </r>
  </si>
  <si>
    <r>
      <t>6.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Derechos por autorización para la venta de lotes de terrenos en fraccionamiento.</t>
    </r>
  </si>
  <si>
    <r>
      <t>7.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Otros derechos por servicios relacionados con el desarrollo urbano.</t>
    </r>
  </si>
  <si>
    <r>
      <t>8.</t>
    </r>
    <r>
      <rPr>
        <sz val="7"/>
        <color indexed="8"/>
        <rFont val="Arial Narrow"/>
        <family val="2"/>
      </rPr>
      <t xml:space="preserve"> </t>
    </r>
    <r>
      <rPr>
        <sz val="11"/>
        <color indexed="8"/>
        <rFont val="Arial Narrow"/>
        <family val="2"/>
      </rPr>
      <t>Derechos por la participación en concursos, licitaciones y ejecución de obra pública.</t>
    </r>
  </si>
  <si>
    <r>
      <t>9.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Derechos por expedición de dictamen de impacto ambiental y otros servicios en materia ecológica.</t>
    </r>
  </si>
  <si>
    <r>
      <t>10.</t>
    </r>
    <r>
      <rPr>
        <sz val="7"/>
        <color indexed="8"/>
        <rFont val="Arial Narrow"/>
        <family val="2"/>
      </rPr>
      <t xml:space="preserve">                </t>
    </r>
    <r>
      <rPr>
        <sz val="11"/>
        <color indexed="8"/>
        <rFont val="Arial Narrow"/>
        <family val="2"/>
      </rPr>
      <t>Derecho especial para obras por cooperación.</t>
    </r>
  </si>
  <si>
    <r>
      <t>1.</t>
    </r>
    <r>
      <rPr>
        <sz val="7"/>
        <color indexed="8"/>
        <rFont val="Arial Narrow"/>
        <family val="2"/>
      </rPr>
      <t xml:space="preserve">                   </t>
    </r>
    <r>
      <rPr>
        <sz val="11"/>
        <color indexed="8"/>
        <rFont val="Arial Narrow"/>
        <family val="2"/>
      </rPr>
      <t>Derechos por servicios prestados en materia de seguridad pública y tránsito.</t>
    </r>
  </si>
  <si>
    <r>
      <t>III.</t>
    </r>
    <r>
      <rPr>
        <b/>
        <sz val="7"/>
        <color indexed="8"/>
        <rFont val="Arial Narrow"/>
        <family val="2"/>
      </rPr>
      <t xml:space="preserve">                </t>
    </r>
    <r>
      <rPr>
        <b/>
        <sz val="11"/>
        <color indexed="8"/>
        <rFont val="Arial Narrow"/>
        <family val="2"/>
      </rPr>
      <t>PRODUCTOS</t>
    </r>
  </si>
  <si>
    <r>
      <t>1.</t>
    </r>
    <r>
      <rPr>
        <sz val="7"/>
        <color indexed="8"/>
        <rFont val="Arial Narrow"/>
        <family val="2"/>
      </rPr>
      <t xml:space="preserve">   </t>
    </r>
    <r>
      <rPr>
        <sz val="11"/>
        <color indexed="8"/>
        <rFont val="Arial Narrow"/>
        <family val="2"/>
      </rPr>
      <t>Arrendamiento de bienes muebles o inmuebles propiedad del Municipio:</t>
    </r>
  </si>
  <si>
    <r>
      <t>1.</t>
    </r>
    <r>
      <rPr>
        <sz val="7"/>
        <color indexed="8"/>
        <rFont val="Arial Narrow"/>
        <family val="2"/>
      </rPr>
      <t>  </t>
    </r>
    <r>
      <rPr>
        <sz val="11"/>
        <color indexed="8"/>
        <rFont val="Arial Narrow"/>
        <family val="2"/>
      </rPr>
      <t>Uso de plazas y pisos en las calles, pasajes y lugares públicos.</t>
    </r>
  </si>
  <si>
    <r>
      <t>2.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Locales situados en el interior y exterior de los mercados.</t>
    </r>
  </si>
  <si>
    <r>
      <t>4.</t>
    </r>
    <r>
      <rPr>
        <sz val="7"/>
        <color indexed="8"/>
        <rFont val="Arial Narrow"/>
        <family val="2"/>
      </rPr>
      <t xml:space="preserve">   </t>
    </r>
    <r>
      <rPr>
        <sz val="11"/>
        <color indexed="8"/>
        <rFont val="Arial Narrow"/>
        <family val="2"/>
      </rPr>
      <t>Arrendamiento de terrenos, montes, pastos y demás bienes del Municipio.</t>
    </r>
  </si>
  <si>
    <r>
      <t>2.</t>
    </r>
    <r>
      <rPr>
        <sz val="7"/>
        <color indexed="8"/>
        <rFont val="Arial Narrow"/>
        <family val="2"/>
      </rPr>
      <t xml:space="preserve">                   </t>
    </r>
    <r>
      <rPr>
        <sz val="11"/>
        <color indexed="8"/>
        <rFont val="Arial Narrow"/>
        <family val="2"/>
      </rPr>
      <t>Establecimientos y empresas del Municipio.</t>
    </r>
  </si>
  <si>
    <r>
      <t>3.</t>
    </r>
    <r>
      <rPr>
        <sz val="7"/>
        <color indexed="8"/>
        <rFont val="Arial Narrow"/>
        <family val="2"/>
      </rPr>
      <t xml:space="preserve"> </t>
    </r>
    <r>
      <rPr>
        <sz val="11"/>
        <color indexed="8"/>
        <rFont val="Arial Narrow"/>
        <family val="2"/>
      </rPr>
      <t>Expedición en copia simple o certificada, o reproducción de la información en dispositivos de almacenamiento, derivado del ejercicio del derecho de acceso a la información.</t>
    </r>
  </si>
  <si>
    <r>
      <t>4.</t>
    </r>
    <r>
      <rPr>
        <sz val="7"/>
        <color indexed="8"/>
        <rFont val="Arial Narrow"/>
        <family val="2"/>
      </rPr>
      <t xml:space="preserve">      </t>
    </r>
    <r>
      <rPr>
        <sz val="11"/>
        <color indexed="8"/>
        <rFont val="Arial Narrow"/>
        <family val="2"/>
      </rPr>
      <t>Asistencia social</t>
    </r>
  </si>
  <si>
    <r>
      <t>1.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Explotación o enajenación de cualquier naturaleza de los bienes propiedad del Municipio.</t>
    </r>
  </si>
  <si>
    <r>
      <t>2.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Venta de bienes muebles e inmuebles propiedad del Municipio.</t>
    </r>
  </si>
  <si>
    <r>
      <t>3.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Los Capitales y valores del Municipio y sus rendimientos.</t>
    </r>
  </si>
  <si>
    <r>
      <t>4.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Bienes de beneficencia.</t>
    </r>
  </si>
  <si>
    <r>
      <t>IV.</t>
    </r>
    <r>
      <rPr>
        <b/>
        <sz val="7"/>
        <color indexed="8"/>
        <rFont val="Arial Narrow"/>
        <family val="2"/>
      </rPr>
      <t xml:space="preserve"> </t>
    </r>
    <r>
      <rPr>
        <b/>
        <sz val="11"/>
        <color indexed="8"/>
        <rFont val="Arial Narrow"/>
        <family val="2"/>
      </rPr>
      <t>APROVECHAMIENTOS</t>
    </r>
  </si>
  <si>
    <r>
      <t>1.</t>
    </r>
    <r>
      <rPr>
        <sz val="7"/>
        <color indexed="8"/>
        <rFont val="Arial Narrow"/>
        <family val="2"/>
      </rPr>
      <t xml:space="preserve">   </t>
    </r>
    <r>
      <rPr>
        <sz val="11"/>
        <color indexed="8"/>
        <rFont val="Arial Narrow"/>
        <family val="2"/>
      </rPr>
      <t>Intereses moratorios.</t>
    </r>
  </si>
  <si>
    <r>
      <t>2.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Recargos.</t>
    </r>
  </si>
  <si>
    <r>
      <t>3.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Multas impuestas a los infractores de los reglamentos administrativos por bando de policía.</t>
    </r>
  </si>
  <si>
    <r>
      <t>4.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Multas federales no fiscales.</t>
    </r>
  </si>
  <si>
    <r>
      <t>5.</t>
    </r>
    <r>
      <rPr>
        <sz val="7"/>
        <color indexed="8"/>
        <rFont val="Arial Narrow"/>
        <family val="2"/>
      </rPr>
      <t xml:space="preserve">                   </t>
    </r>
    <r>
      <rPr>
        <sz val="11"/>
        <color indexed="8"/>
        <rFont val="Arial Narrow"/>
        <family val="2"/>
      </rPr>
      <t>Tesoros ocultos.</t>
    </r>
  </si>
  <si>
    <r>
      <t>6.</t>
    </r>
    <r>
      <rPr>
        <sz val="7"/>
        <color indexed="8"/>
        <rFont val="Arial Narrow"/>
        <family val="2"/>
      </rPr>
      <t xml:space="preserve">                   </t>
    </r>
    <r>
      <rPr>
        <sz val="11"/>
        <color indexed="8"/>
        <rFont val="Arial Narrow"/>
        <family val="2"/>
      </rPr>
      <t>Bienes y herencias vacantes.</t>
    </r>
  </si>
  <si>
    <r>
      <t>7.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Donaciones hechas a favor del Municipio.</t>
    </r>
  </si>
  <si>
    <r>
      <t>8.</t>
    </r>
    <r>
      <rPr>
        <sz val="7"/>
        <color indexed="8"/>
        <rFont val="Arial Narrow"/>
        <family val="2"/>
      </rPr>
      <t xml:space="preserve">      </t>
    </r>
    <r>
      <rPr>
        <sz val="11"/>
        <color indexed="8"/>
        <rFont val="Arial Narrow"/>
        <family val="2"/>
      </rPr>
      <t>Cauciones y fianzas, cuya pérdida se declare por resolución firme a favor del Municipio.</t>
    </r>
  </si>
  <si>
    <r>
      <t>9.</t>
    </r>
    <r>
      <rPr>
        <sz val="7"/>
        <color indexed="8"/>
        <rFont val="Arial Narrow"/>
        <family val="2"/>
      </rPr>
      <t xml:space="preserve">                   </t>
    </r>
    <r>
      <rPr>
        <sz val="11"/>
        <color indexed="8"/>
        <rFont val="Arial Narrow"/>
        <family val="2"/>
      </rPr>
      <t>Reintegros, incluidos los derivados de responsabilidad oficial.</t>
    </r>
  </si>
  <si>
    <r>
      <t>10.</t>
    </r>
    <r>
      <rPr>
        <sz val="7"/>
        <color indexed="8"/>
        <rFont val="Arial Narrow"/>
        <family val="2"/>
      </rPr>
      <t xml:space="preserve">               </t>
    </r>
    <r>
      <rPr>
        <sz val="11"/>
        <color indexed="8"/>
        <rFont val="Arial Narrow"/>
        <family val="2"/>
      </rPr>
      <t>Intereses.</t>
    </r>
  </si>
  <si>
    <r>
      <t>11.</t>
    </r>
    <r>
      <rPr>
        <sz val="7"/>
        <color indexed="8"/>
        <rFont val="Arial Narrow"/>
        <family val="2"/>
      </rPr>
      <t xml:space="preserve">               </t>
    </r>
    <r>
      <rPr>
        <sz val="11"/>
        <color indexed="8"/>
        <rFont val="Arial Narrow"/>
        <family val="2"/>
      </rPr>
      <t>Indemnización por daños a bienes municipales.</t>
    </r>
  </si>
  <si>
    <r>
      <t>V.</t>
    </r>
    <r>
      <rPr>
        <b/>
        <sz val="7"/>
        <color indexed="8"/>
        <rFont val="Arial Narrow"/>
        <family val="2"/>
      </rPr>
      <t> </t>
    </r>
    <r>
      <rPr>
        <b/>
        <sz val="11"/>
        <color indexed="8"/>
        <rFont val="Arial Narrow"/>
        <family val="2"/>
      </rPr>
      <t xml:space="preserve">PARTICIPACIONES Y APORTACIONES </t>
    </r>
  </si>
  <si>
    <r>
      <t>1.</t>
    </r>
    <r>
      <rPr>
        <b/>
        <sz val="7"/>
        <color indexed="8"/>
        <rFont val="Arial Narrow"/>
        <family val="2"/>
      </rPr>
      <t> </t>
    </r>
    <r>
      <rPr>
        <b/>
        <sz val="11"/>
        <color indexed="8"/>
        <rFont val="Arial Narrow"/>
        <family val="2"/>
      </rPr>
      <t xml:space="preserve">Aportaciones </t>
    </r>
  </si>
  <si>
    <r>
      <t>1.</t>
    </r>
    <r>
      <rPr>
        <sz val="7"/>
        <color indexed="8"/>
        <rFont val="Arial Narrow"/>
        <family val="2"/>
      </rPr>
      <t xml:space="preserve">   </t>
    </r>
    <r>
      <rPr>
        <sz val="11"/>
        <color indexed="8"/>
        <rFont val="Arial Narrow"/>
        <family val="2"/>
      </rPr>
      <t>Los destinados por el congreso del estado para el pago de obras o servicios de urgente atención.</t>
    </r>
  </si>
  <si>
    <r>
      <t>2.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Empréstitos o financiamientos.</t>
    </r>
  </si>
  <si>
    <r>
      <t>3.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Apoyos financieros del gobierno federal o estatal.</t>
    </r>
  </si>
  <si>
    <r>
      <t>4.</t>
    </r>
    <r>
      <rPr>
        <sz val="7"/>
        <color indexed="8"/>
        <rFont val="Arial Narrow"/>
        <family val="2"/>
      </rPr>
      <t xml:space="preserve">   </t>
    </r>
    <r>
      <rPr>
        <sz val="11"/>
        <color indexed="8"/>
        <rFont val="Arial Narrow"/>
        <family val="2"/>
      </rPr>
      <t>Impuestos y derechos extraordinarios.</t>
    </r>
  </si>
  <si>
    <r>
      <t>5.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>Las aportaciones para obras de beneficencia social</t>
    </r>
  </si>
  <si>
    <r>
      <t>6.</t>
    </r>
    <r>
      <rPr>
        <sz val="7"/>
        <color indexed="8"/>
        <rFont val="Arial Narrow"/>
        <family val="2"/>
      </rPr>
      <t xml:space="preserve">   </t>
    </r>
    <r>
      <rPr>
        <sz val="11"/>
        <color indexed="8"/>
        <rFont val="Arial Narrow"/>
        <family val="2"/>
      </rPr>
      <t>expropiaciones</t>
    </r>
  </si>
  <si>
    <r>
      <t>7.</t>
    </r>
    <r>
      <rPr>
        <sz val="7"/>
        <color indexed="8"/>
        <rFont val="Arial Narrow"/>
        <family val="2"/>
      </rPr>
      <t xml:space="preserve">   </t>
    </r>
    <r>
      <rPr>
        <sz val="11"/>
        <color indexed="8"/>
        <rFont val="Arial Narrow"/>
        <family val="2"/>
      </rPr>
      <t>Otras participaciones extraordinarias.</t>
    </r>
  </si>
  <si>
    <r>
      <t>12.</t>
    </r>
    <r>
      <rPr>
        <sz val="7"/>
        <color indexed="8"/>
        <rFont val="Arial Narrow"/>
        <family val="2"/>
      </rPr>
      <t xml:space="preserve">  </t>
    </r>
    <r>
      <rPr>
        <sz val="11"/>
        <color indexed="8"/>
        <rFont val="Arial Narrow"/>
        <family val="2"/>
      </rPr>
      <t xml:space="preserve">Rezagos </t>
    </r>
  </si>
  <si>
    <r>
      <rPr>
        <sz val="14"/>
        <rFont val="Arial Narrow"/>
        <family val="2"/>
      </rPr>
      <t>CALENDARIO DE INGRESOS DEL EJERCICIO FISCAL 2026</t>
    </r>
    <r>
      <rPr>
        <b/>
        <sz val="14"/>
        <rFont val="Arial Narrow"/>
        <family val="2"/>
      </rPr>
      <t xml:space="preserve"> (CALENDARIZACIÓN DE RECAUDACIÓN 2026)</t>
    </r>
  </si>
  <si>
    <r>
      <t>1.</t>
    </r>
    <r>
      <rPr>
        <sz val="7"/>
        <color indexed="8"/>
        <rFont val="Arial Narrow"/>
        <family val="2"/>
      </rPr>
      <t xml:space="preserve">       </t>
    </r>
    <r>
      <rPr>
        <sz val="11"/>
        <color indexed="8"/>
        <rFont val="Arial Narrow"/>
        <family val="2"/>
      </rPr>
      <t>ACCESORIOS DE IMPUESTOS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</si>
</sst>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* #,##0.00\ &quot;pta&quot;_-;\-* #,##0.00\ &quot;pta&quot;_-;_-* &quot;-&quot;??\ &quot;pta&quot;_-;_-@_-"/>
    <numFmt numFmtId="165" formatCode="#,##0.00_ ;[Red]\-#,##0.00\ "/>
  </numFmts>
  <fonts count="19" x14ac:knownFonts="1">
    <font>
      <sz val="10"/>
      <name val="Arial"/>
    </font>
    <font>
      <sz val="10"/>
      <name val="Arial"/>
      <family val="2"/>
    </font>
    <font>
      <b/>
      <sz val="16"/>
      <name val="Arial Narrow"/>
      <family val="2"/>
    </font>
    <font>
      <b/>
      <u/>
      <sz val="16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2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0"/>
      <color rgb="FF0070C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7"/>
      <color indexed="8"/>
      <name val="Arial Narrow"/>
      <family val="2"/>
    </font>
    <font>
      <sz val="11"/>
      <color indexed="8"/>
      <name val="Arial Narrow"/>
      <family val="2"/>
    </font>
    <font>
      <b/>
      <sz val="7"/>
      <color indexed="8"/>
      <name val="Arial Narrow"/>
      <family val="2"/>
    </font>
    <font>
      <b/>
      <sz val="11"/>
      <color indexed="8"/>
      <name val="Arial Narrow"/>
      <family val="2"/>
    </font>
    <font>
      <b/>
      <sz val="18"/>
      <name val="Arial Narrow"/>
      <family val="2"/>
    </font>
    <font>
      <b/>
      <sz val="14"/>
      <color rgb="FF0070C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/>
    </xf>
    <xf numFmtId="165" fontId="9" fillId="4" borderId="2" xfId="1" applyNumberFormat="1" applyFont="1" applyFill="1" applyBorder="1" applyAlignment="1">
      <alignment horizontal="right" wrapText="1"/>
    </xf>
    <xf numFmtId="0" fontId="10" fillId="4" borderId="2" xfId="0" applyFont="1" applyFill="1" applyBorder="1" applyAlignment="1">
      <alignment wrapText="1"/>
    </xf>
    <xf numFmtId="165" fontId="10" fillId="4" borderId="2" xfId="1" applyNumberFormat="1" applyFont="1" applyFill="1" applyBorder="1" applyAlignment="1">
      <alignment horizontal="right" wrapText="1"/>
    </xf>
    <xf numFmtId="0" fontId="11" fillId="5" borderId="2" xfId="0" applyFont="1" applyFill="1" applyBorder="1" applyAlignment="1">
      <alignment horizontal="left" vertical="center" wrapText="1"/>
    </xf>
    <xf numFmtId="165" fontId="11" fillId="5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6" borderId="2" xfId="0" applyFont="1" applyFill="1" applyBorder="1" applyAlignment="1">
      <alignment horizontal="left" vertical="center" wrapText="1"/>
    </xf>
    <xf numFmtId="165" fontId="11" fillId="6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 wrapText="1"/>
    </xf>
    <xf numFmtId="0" fontId="11" fillId="6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vertical="center" wrapText="1"/>
    </xf>
    <xf numFmtId="165" fontId="11" fillId="7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/>
    </xf>
    <xf numFmtId="165" fontId="18" fillId="4" borderId="2" xfId="1" applyNumberFormat="1" applyFont="1" applyFill="1" applyBorder="1" applyAlignment="1">
      <alignment horizontal="right" wrapText="1"/>
    </xf>
    <xf numFmtId="165" fontId="4" fillId="0" borderId="0" xfId="0" applyNumberFormat="1" applyFont="1"/>
    <xf numFmtId="44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76199</xdr:rowOff>
    </xdr:from>
    <xdr:to>
      <xdr:col>0</xdr:col>
      <xdr:colOff>902119</xdr:colOff>
      <xdr:row>3</xdr:row>
      <xdr:rowOff>208817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953AAAD1-8DC2-47F6-9A66-1A4E62B49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76199"/>
          <a:ext cx="806868" cy="846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7"/>
  <sheetViews>
    <sheetView tabSelected="1" view="pageBreakPreview" topLeftCell="A96" zoomScaleNormal="75" zoomScaleSheetLayoutView="100" workbookViewId="0">
      <selection activeCell="C13" sqref="C13"/>
    </sheetView>
  </sheetViews>
  <sheetFormatPr baseColWidth="10" defaultRowHeight="12.75" x14ac:dyDescent="0.2"/>
  <cols>
    <col min="1" max="1" width="51.140625" style="1" customWidth="1"/>
    <col min="2" max="2" width="17.85546875" style="1" bestFit="1" customWidth="1"/>
    <col min="3" max="14" width="16.5703125" style="1" bestFit="1" customWidth="1"/>
    <col min="15" max="16384" width="11.42578125" style="1"/>
  </cols>
  <sheetData>
    <row r="1" spans="1:14" ht="20.25" x14ac:dyDescent="0.3">
      <c r="A1" s="28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" x14ac:dyDescent="0.25">
      <c r="A3" s="29" t="s">
        <v>117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25.5" customHeight="1" x14ac:dyDescent="0.2"/>
    <row r="5" spans="1:14" ht="30.75" customHeight="1" x14ac:dyDescent="0.2">
      <c r="A5" s="3"/>
      <c r="B5" s="4" t="s">
        <v>12</v>
      </c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</row>
    <row r="6" spans="1:14" ht="16.5" x14ac:dyDescent="0.3">
      <c r="A6" s="5" t="s">
        <v>47</v>
      </c>
      <c r="B6" s="6">
        <f>SUM(B7+B18+B51+B68)+B83+B94+B98</f>
        <v>118647034.70999999</v>
      </c>
      <c r="C6" s="6">
        <f t="shared" ref="C6:N6" si="0">SUM(C7+C18+C51+C68)+C85+C95+C99</f>
        <v>9887208.3100000005</v>
      </c>
      <c r="D6" s="6">
        <f t="shared" si="0"/>
        <v>9887208.3100000005</v>
      </c>
      <c r="E6" s="6">
        <f t="shared" si="0"/>
        <v>9887208.3100000005</v>
      </c>
      <c r="F6" s="6">
        <f t="shared" si="0"/>
        <v>9887208.3100000005</v>
      </c>
      <c r="G6" s="6">
        <f t="shared" si="0"/>
        <v>9887208.3100000005</v>
      </c>
      <c r="H6" s="6">
        <f t="shared" si="0"/>
        <v>9887208.3100000005</v>
      </c>
      <c r="I6" s="6">
        <f t="shared" si="0"/>
        <v>9887208.3100000005</v>
      </c>
      <c r="J6" s="6">
        <f t="shared" si="0"/>
        <v>9887208.3100000005</v>
      </c>
      <c r="K6" s="6">
        <f t="shared" si="0"/>
        <v>9887208.3100000005</v>
      </c>
      <c r="L6" s="6">
        <f t="shared" si="0"/>
        <v>9887208.3100000005</v>
      </c>
      <c r="M6" s="6">
        <f t="shared" si="0"/>
        <v>9887208.3100000005</v>
      </c>
      <c r="N6" s="6">
        <f t="shared" si="0"/>
        <v>9887743.3000000007</v>
      </c>
    </row>
    <row r="7" spans="1:14" x14ac:dyDescent="0.2">
      <c r="A7" s="7" t="s">
        <v>14</v>
      </c>
      <c r="B7" s="8">
        <f>SUM(B8)</f>
        <v>4262416.24</v>
      </c>
      <c r="C7" s="8">
        <f t="shared" ref="C7:N7" si="1">SUM(C8)</f>
        <v>355199.98</v>
      </c>
      <c r="D7" s="8">
        <f t="shared" si="1"/>
        <v>355199.98</v>
      </c>
      <c r="E7" s="8">
        <f t="shared" si="1"/>
        <v>355199.98</v>
      </c>
      <c r="F7" s="8">
        <f t="shared" si="1"/>
        <v>355199.98</v>
      </c>
      <c r="G7" s="8">
        <f t="shared" si="1"/>
        <v>355199.98</v>
      </c>
      <c r="H7" s="8">
        <f t="shared" si="1"/>
        <v>355199.98</v>
      </c>
      <c r="I7" s="8">
        <f t="shared" si="1"/>
        <v>355199.98</v>
      </c>
      <c r="J7" s="8">
        <f t="shared" si="1"/>
        <v>355199.98</v>
      </c>
      <c r="K7" s="8">
        <f t="shared" si="1"/>
        <v>355199.98</v>
      </c>
      <c r="L7" s="8">
        <f t="shared" si="1"/>
        <v>355199.98</v>
      </c>
      <c r="M7" s="8">
        <f t="shared" si="1"/>
        <v>355199.98</v>
      </c>
      <c r="N7" s="8">
        <f t="shared" si="1"/>
        <v>355216.46</v>
      </c>
    </row>
    <row r="8" spans="1:14" ht="16.5" x14ac:dyDescent="0.2">
      <c r="A8" s="9" t="s">
        <v>48</v>
      </c>
      <c r="B8" s="10">
        <f>SUM(B9+B13+B16)</f>
        <v>4262416.24</v>
      </c>
      <c r="C8" s="10">
        <f t="shared" ref="C8" si="2">SUM(C9+C13+C16)</f>
        <v>355199.98</v>
      </c>
      <c r="D8" s="10">
        <f t="shared" ref="D8" si="3">SUM(D9+D13+D16)</f>
        <v>355199.98</v>
      </c>
      <c r="E8" s="10">
        <f t="shared" ref="E8" si="4">SUM(E9+E13+E16)</f>
        <v>355199.98</v>
      </c>
      <c r="F8" s="10">
        <f t="shared" ref="F8" si="5">SUM(F9+F13+F16)</f>
        <v>355199.98</v>
      </c>
      <c r="G8" s="10">
        <f t="shared" ref="G8" si="6">SUM(G9+G13+G16)</f>
        <v>355199.98</v>
      </c>
      <c r="H8" s="10">
        <f t="shared" ref="H8" si="7">SUM(H9+H13+H16)</f>
        <v>355199.98</v>
      </c>
      <c r="I8" s="10">
        <f t="shared" ref="I8" si="8">SUM(I9+I13+I16)</f>
        <v>355199.98</v>
      </c>
      <c r="J8" s="10">
        <f t="shared" ref="J8" si="9">SUM(J9+J13+J16)</f>
        <v>355199.98</v>
      </c>
      <c r="K8" s="10">
        <f t="shared" ref="K8" si="10">SUM(K9+K13+K16)</f>
        <v>355199.98</v>
      </c>
      <c r="L8" s="10">
        <f t="shared" ref="L8" si="11">SUM(L9+L13+L16)</f>
        <v>355199.98</v>
      </c>
      <c r="M8" s="10">
        <f t="shared" ref="M8" si="12">SUM(M9+M13+M16)</f>
        <v>355199.98</v>
      </c>
      <c r="N8" s="10">
        <f t="shared" ref="N8" si="13">SUM(N9+N13+N16)</f>
        <v>355216.46</v>
      </c>
    </row>
    <row r="9" spans="1:14" ht="16.5" x14ac:dyDescent="0.2">
      <c r="A9" s="23" t="s">
        <v>15</v>
      </c>
      <c r="B9" s="11">
        <f>SUM(B10:B12)</f>
        <v>228291.46</v>
      </c>
      <c r="C9" s="11">
        <f t="shared" ref="C9:N9" si="14">SUM(C10:C12)</f>
        <v>19023.599999999999</v>
      </c>
      <c r="D9" s="11">
        <f t="shared" si="14"/>
        <v>19023.599999999999</v>
      </c>
      <c r="E9" s="11">
        <f t="shared" si="14"/>
        <v>19023.599999999999</v>
      </c>
      <c r="F9" s="11">
        <f t="shared" si="14"/>
        <v>19023.599999999999</v>
      </c>
      <c r="G9" s="11">
        <f t="shared" si="14"/>
        <v>19023.599999999999</v>
      </c>
      <c r="H9" s="11">
        <f t="shared" si="14"/>
        <v>19023.599999999999</v>
      </c>
      <c r="I9" s="11">
        <f t="shared" si="14"/>
        <v>19023.599999999999</v>
      </c>
      <c r="J9" s="11">
        <f t="shared" si="14"/>
        <v>19023.599999999999</v>
      </c>
      <c r="K9" s="11">
        <f t="shared" si="14"/>
        <v>19023.599999999999</v>
      </c>
      <c r="L9" s="11">
        <f t="shared" si="14"/>
        <v>19023.599999999999</v>
      </c>
      <c r="M9" s="11">
        <f t="shared" si="14"/>
        <v>19023.599999999999</v>
      </c>
      <c r="N9" s="11">
        <f t="shared" si="14"/>
        <v>19031.86</v>
      </c>
    </row>
    <row r="10" spans="1:14" ht="33" hidden="1" x14ac:dyDescent="0.2">
      <c r="A10" s="12" t="s">
        <v>53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49.5" x14ac:dyDescent="0.2">
      <c r="A11" s="12" t="s">
        <v>54</v>
      </c>
      <c r="B11" s="13">
        <v>170336.25</v>
      </c>
      <c r="C11" s="13">
        <v>14194</v>
      </c>
      <c r="D11" s="13">
        <v>14194</v>
      </c>
      <c r="E11" s="13">
        <v>14194</v>
      </c>
      <c r="F11" s="13">
        <v>14194</v>
      </c>
      <c r="G11" s="13">
        <v>14194</v>
      </c>
      <c r="H11" s="13">
        <v>14194</v>
      </c>
      <c r="I11" s="13">
        <v>14194</v>
      </c>
      <c r="J11" s="13">
        <v>14194</v>
      </c>
      <c r="K11" s="13">
        <v>14194</v>
      </c>
      <c r="L11" s="13">
        <v>14194</v>
      </c>
      <c r="M11" s="13">
        <v>14194</v>
      </c>
      <c r="N11" s="13">
        <v>14202.25</v>
      </c>
    </row>
    <row r="12" spans="1:14" ht="16.5" x14ac:dyDescent="0.2">
      <c r="A12" s="12" t="s">
        <v>55</v>
      </c>
      <c r="B12" s="13">
        <v>57955.21</v>
      </c>
      <c r="C12" s="13">
        <v>4829.6000000000004</v>
      </c>
      <c r="D12" s="13">
        <v>4829.6000000000004</v>
      </c>
      <c r="E12" s="13">
        <v>4829.6000000000004</v>
      </c>
      <c r="F12" s="13">
        <v>4829.6000000000004</v>
      </c>
      <c r="G12" s="13">
        <v>4829.6000000000004</v>
      </c>
      <c r="H12" s="13">
        <v>4829.6000000000004</v>
      </c>
      <c r="I12" s="13">
        <v>4829.6000000000004</v>
      </c>
      <c r="J12" s="13">
        <v>4829.6000000000004</v>
      </c>
      <c r="K12" s="13">
        <v>4829.6000000000004</v>
      </c>
      <c r="L12" s="13">
        <v>4829.6000000000004</v>
      </c>
      <c r="M12" s="13">
        <v>4829.6000000000004</v>
      </c>
      <c r="N12" s="13">
        <v>4829.6099999999997</v>
      </c>
    </row>
    <row r="13" spans="1:14" ht="16.5" x14ac:dyDescent="0.2">
      <c r="A13" s="14" t="s">
        <v>16</v>
      </c>
      <c r="B13" s="11">
        <f>SUM(B14:B15)</f>
        <v>3757054.7800000003</v>
      </c>
      <c r="C13" s="11">
        <f t="shared" ref="C13:N13" si="15">SUM(C14:C15)</f>
        <v>313087.38</v>
      </c>
      <c r="D13" s="11">
        <f t="shared" si="15"/>
        <v>313087.38</v>
      </c>
      <c r="E13" s="11">
        <f t="shared" si="15"/>
        <v>313087.38</v>
      </c>
      <c r="F13" s="11">
        <f t="shared" si="15"/>
        <v>313087.38</v>
      </c>
      <c r="G13" s="11">
        <f t="shared" si="15"/>
        <v>313087.38</v>
      </c>
      <c r="H13" s="11">
        <f t="shared" si="15"/>
        <v>313087.38</v>
      </c>
      <c r="I13" s="11">
        <f t="shared" si="15"/>
        <v>313087.38</v>
      </c>
      <c r="J13" s="11">
        <f t="shared" si="15"/>
        <v>313087.38</v>
      </c>
      <c r="K13" s="11">
        <f t="shared" si="15"/>
        <v>313087.38</v>
      </c>
      <c r="L13" s="11">
        <f t="shared" si="15"/>
        <v>313087.38</v>
      </c>
      <c r="M13" s="11">
        <f t="shared" si="15"/>
        <v>313087.38</v>
      </c>
      <c r="N13" s="11">
        <f t="shared" si="15"/>
        <v>313093.60000000003</v>
      </c>
    </row>
    <row r="14" spans="1:14" ht="16.5" x14ac:dyDescent="0.2">
      <c r="A14" s="12" t="s">
        <v>56</v>
      </c>
      <c r="B14" s="13">
        <v>3416382.2800000003</v>
      </c>
      <c r="C14" s="13">
        <v>284698</v>
      </c>
      <c r="D14" s="13">
        <v>284698</v>
      </c>
      <c r="E14" s="13">
        <v>284698</v>
      </c>
      <c r="F14" s="13">
        <v>284698</v>
      </c>
      <c r="G14" s="13">
        <v>284698</v>
      </c>
      <c r="H14" s="13">
        <v>284698</v>
      </c>
      <c r="I14" s="13">
        <v>284698</v>
      </c>
      <c r="J14" s="13">
        <v>284698</v>
      </c>
      <c r="K14" s="13">
        <v>284698</v>
      </c>
      <c r="L14" s="13">
        <v>284698</v>
      </c>
      <c r="M14" s="13">
        <v>284698</v>
      </c>
      <c r="N14" s="13">
        <v>284704.28000000003</v>
      </c>
    </row>
    <row r="15" spans="1:14" ht="33" x14ac:dyDescent="0.2">
      <c r="A15" s="12" t="s">
        <v>57</v>
      </c>
      <c r="B15" s="13">
        <v>340672.5</v>
      </c>
      <c r="C15" s="13">
        <v>28389.38</v>
      </c>
      <c r="D15" s="13">
        <v>28389.38</v>
      </c>
      <c r="E15" s="13">
        <v>28389.38</v>
      </c>
      <c r="F15" s="13">
        <v>28389.38</v>
      </c>
      <c r="G15" s="13">
        <v>28389.38</v>
      </c>
      <c r="H15" s="13">
        <v>28389.38</v>
      </c>
      <c r="I15" s="13">
        <v>28389.38</v>
      </c>
      <c r="J15" s="13">
        <v>28389.38</v>
      </c>
      <c r="K15" s="13">
        <v>28389.38</v>
      </c>
      <c r="L15" s="13">
        <v>28389.38</v>
      </c>
      <c r="M15" s="13">
        <v>28389.38</v>
      </c>
      <c r="N15" s="13">
        <v>28389.32</v>
      </c>
    </row>
    <row r="16" spans="1:14" ht="16.5" x14ac:dyDescent="0.2">
      <c r="A16" s="14" t="s">
        <v>17</v>
      </c>
      <c r="B16" s="11">
        <f>SUM(B17)</f>
        <v>277070</v>
      </c>
      <c r="C16" s="11">
        <f t="shared" ref="C16:N16" si="16">SUM(C17)</f>
        <v>23089</v>
      </c>
      <c r="D16" s="11">
        <f t="shared" si="16"/>
        <v>23089</v>
      </c>
      <c r="E16" s="11">
        <f t="shared" si="16"/>
        <v>23089</v>
      </c>
      <c r="F16" s="11">
        <f t="shared" si="16"/>
        <v>23089</v>
      </c>
      <c r="G16" s="11">
        <f t="shared" si="16"/>
        <v>23089</v>
      </c>
      <c r="H16" s="11">
        <f t="shared" si="16"/>
        <v>23089</v>
      </c>
      <c r="I16" s="11">
        <f t="shared" si="16"/>
        <v>23089</v>
      </c>
      <c r="J16" s="11">
        <f t="shared" si="16"/>
        <v>23089</v>
      </c>
      <c r="K16" s="11">
        <f t="shared" si="16"/>
        <v>23089</v>
      </c>
      <c r="L16" s="11">
        <f t="shared" si="16"/>
        <v>23089</v>
      </c>
      <c r="M16" s="11">
        <f t="shared" si="16"/>
        <v>23089</v>
      </c>
      <c r="N16" s="11">
        <f t="shared" si="16"/>
        <v>23091</v>
      </c>
    </row>
    <row r="17" spans="1:14" ht="16.5" x14ac:dyDescent="0.2">
      <c r="A17" s="12" t="s">
        <v>118</v>
      </c>
      <c r="B17" s="13">
        <v>277070</v>
      </c>
      <c r="C17" s="13">
        <v>23089</v>
      </c>
      <c r="D17" s="13">
        <v>23089</v>
      </c>
      <c r="E17" s="13">
        <v>23089</v>
      </c>
      <c r="F17" s="13">
        <v>23089</v>
      </c>
      <c r="G17" s="13">
        <v>23089</v>
      </c>
      <c r="H17" s="13">
        <v>23089</v>
      </c>
      <c r="I17" s="13">
        <v>23089</v>
      </c>
      <c r="J17" s="13">
        <v>23089</v>
      </c>
      <c r="K17" s="13">
        <v>23089</v>
      </c>
      <c r="L17" s="13">
        <v>23089</v>
      </c>
      <c r="M17" s="13">
        <v>23089</v>
      </c>
      <c r="N17" s="13">
        <v>23091</v>
      </c>
    </row>
    <row r="18" spans="1:14" x14ac:dyDescent="0.2">
      <c r="A18" s="7" t="s">
        <v>18</v>
      </c>
      <c r="B18" s="8">
        <f>SUM(B19)</f>
        <v>6312741.3200000003</v>
      </c>
      <c r="C18" s="8">
        <f t="shared" ref="C18:N18" si="17">SUM(C19)</f>
        <v>526029.83000000007</v>
      </c>
      <c r="D18" s="8">
        <f>SUM(D19)</f>
        <v>526029.83000000007</v>
      </c>
      <c r="E18" s="8">
        <f t="shared" si="17"/>
        <v>526029.83000000007</v>
      </c>
      <c r="F18" s="8">
        <f t="shared" si="17"/>
        <v>526029.83000000007</v>
      </c>
      <c r="G18" s="8">
        <f t="shared" si="17"/>
        <v>526029.83000000007</v>
      </c>
      <c r="H18" s="8">
        <f t="shared" si="17"/>
        <v>526029.83000000007</v>
      </c>
      <c r="I18" s="8">
        <f t="shared" si="17"/>
        <v>526029.83000000007</v>
      </c>
      <c r="J18" s="8">
        <f t="shared" si="17"/>
        <v>526029.83000000007</v>
      </c>
      <c r="K18" s="8">
        <f t="shared" si="17"/>
        <v>526029.83000000007</v>
      </c>
      <c r="L18" s="8">
        <f t="shared" si="17"/>
        <v>526029.83000000007</v>
      </c>
      <c r="M18" s="8">
        <f t="shared" si="17"/>
        <v>526029.83000000007</v>
      </c>
      <c r="N18" s="8">
        <f t="shared" si="17"/>
        <v>526413.18999999994</v>
      </c>
    </row>
    <row r="19" spans="1:14" ht="16.5" x14ac:dyDescent="0.2">
      <c r="A19" s="15" t="s">
        <v>58</v>
      </c>
      <c r="B19" s="16">
        <f>SUM(B20+B27+B35+B48)</f>
        <v>6312741.3200000003</v>
      </c>
      <c r="C19" s="16">
        <f t="shared" ref="C19:N19" si="18">SUM(C20+C27+C35+C48)</f>
        <v>526029.83000000007</v>
      </c>
      <c r="D19" s="16">
        <f t="shared" si="18"/>
        <v>526029.83000000007</v>
      </c>
      <c r="E19" s="16">
        <f t="shared" si="18"/>
        <v>526029.83000000007</v>
      </c>
      <c r="F19" s="16">
        <f t="shared" si="18"/>
        <v>526029.83000000007</v>
      </c>
      <c r="G19" s="16">
        <f t="shared" si="18"/>
        <v>526029.83000000007</v>
      </c>
      <c r="H19" s="16">
        <f t="shared" si="18"/>
        <v>526029.83000000007</v>
      </c>
      <c r="I19" s="16">
        <f t="shared" si="18"/>
        <v>526029.83000000007</v>
      </c>
      <c r="J19" s="16">
        <f t="shared" si="18"/>
        <v>526029.83000000007</v>
      </c>
      <c r="K19" s="16">
        <f t="shared" si="18"/>
        <v>526029.83000000007</v>
      </c>
      <c r="L19" s="16">
        <f t="shared" si="18"/>
        <v>526029.83000000007</v>
      </c>
      <c r="M19" s="16">
        <f t="shared" si="18"/>
        <v>526029.83000000007</v>
      </c>
      <c r="N19" s="16">
        <f t="shared" si="18"/>
        <v>526413.18999999994</v>
      </c>
    </row>
    <row r="20" spans="1:14" ht="16.5" x14ac:dyDescent="0.2">
      <c r="A20" s="14" t="s">
        <v>19</v>
      </c>
      <c r="B20" s="11">
        <f>SUM(B21:B26)</f>
        <v>1690575.6099999999</v>
      </c>
      <c r="C20" s="11">
        <f t="shared" ref="C20:N20" si="19">SUM(C21:C26)</f>
        <v>140875.83000000002</v>
      </c>
      <c r="D20" s="11">
        <f t="shared" si="19"/>
        <v>140875.83000000002</v>
      </c>
      <c r="E20" s="11">
        <f t="shared" si="19"/>
        <v>140875.83000000002</v>
      </c>
      <c r="F20" s="11">
        <f t="shared" si="19"/>
        <v>140875.83000000002</v>
      </c>
      <c r="G20" s="11">
        <f t="shared" si="19"/>
        <v>140875.83000000002</v>
      </c>
      <c r="H20" s="11">
        <f t="shared" si="19"/>
        <v>140875.83000000002</v>
      </c>
      <c r="I20" s="11">
        <f t="shared" si="19"/>
        <v>140875.83000000002</v>
      </c>
      <c r="J20" s="11">
        <f t="shared" si="19"/>
        <v>140875.83000000002</v>
      </c>
      <c r="K20" s="11">
        <f t="shared" si="19"/>
        <v>140875.83000000002</v>
      </c>
      <c r="L20" s="11">
        <f t="shared" si="19"/>
        <v>140875.83000000002</v>
      </c>
      <c r="M20" s="11">
        <f t="shared" si="19"/>
        <v>140875.83000000002</v>
      </c>
      <c r="N20" s="11">
        <f t="shared" si="19"/>
        <v>140941.48000000001</v>
      </c>
    </row>
    <row r="21" spans="1:14" ht="16.5" x14ac:dyDescent="0.2">
      <c r="A21" s="12" t="s">
        <v>59</v>
      </c>
      <c r="B21" s="13">
        <v>442239.51</v>
      </c>
      <c r="C21" s="13">
        <v>36853</v>
      </c>
      <c r="D21" s="13">
        <v>36853</v>
      </c>
      <c r="E21" s="13">
        <v>36853</v>
      </c>
      <c r="F21" s="13">
        <v>36853</v>
      </c>
      <c r="G21" s="13">
        <v>36853</v>
      </c>
      <c r="H21" s="13">
        <v>36853</v>
      </c>
      <c r="I21" s="13">
        <v>36853</v>
      </c>
      <c r="J21" s="13">
        <v>36853</v>
      </c>
      <c r="K21" s="13">
        <v>36853</v>
      </c>
      <c r="L21" s="13">
        <v>36853</v>
      </c>
      <c r="M21" s="13">
        <v>36853</v>
      </c>
      <c r="N21" s="13">
        <v>36856.51</v>
      </c>
    </row>
    <row r="22" spans="1:14" ht="16.5" x14ac:dyDescent="0.2">
      <c r="A22" s="12" t="s">
        <v>60</v>
      </c>
      <c r="B22" s="13">
        <v>770596.35</v>
      </c>
      <c r="C22" s="13">
        <v>64216.330000000009</v>
      </c>
      <c r="D22" s="13">
        <v>64216.330000000009</v>
      </c>
      <c r="E22" s="13">
        <v>64216.330000000009</v>
      </c>
      <c r="F22" s="13">
        <v>64216.330000000009</v>
      </c>
      <c r="G22" s="13">
        <v>64216.330000000009</v>
      </c>
      <c r="H22" s="13">
        <v>64216.330000000009</v>
      </c>
      <c r="I22" s="13">
        <v>64216.330000000009</v>
      </c>
      <c r="J22" s="13">
        <v>64216.330000000009</v>
      </c>
      <c r="K22" s="13">
        <v>64216.330000000009</v>
      </c>
      <c r="L22" s="13">
        <v>64216.330000000009</v>
      </c>
      <c r="M22" s="13">
        <v>64216.330000000009</v>
      </c>
      <c r="N22" s="13">
        <v>64216.720000000008</v>
      </c>
    </row>
    <row r="23" spans="1:14" ht="16.5" x14ac:dyDescent="0.2">
      <c r="A23" s="12" t="s">
        <v>61</v>
      </c>
      <c r="B23" s="13">
        <v>11355.75</v>
      </c>
      <c r="C23" s="13">
        <v>942</v>
      </c>
      <c r="D23" s="13">
        <v>942</v>
      </c>
      <c r="E23" s="13">
        <v>942</v>
      </c>
      <c r="F23" s="13">
        <v>942</v>
      </c>
      <c r="G23" s="13">
        <v>942</v>
      </c>
      <c r="H23" s="13">
        <v>942</v>
      </c>
      <c r="I23" s="13">
        <v>942</v>
      </c>
      <c r="J23" s="13">
        <v>942</v>
      </c>
      <c r="K23" s="13">
        <v>942</v>
      </c>
      <c r="L23" s="13">
        <v>942</v>
      </c>
      <c r="M23" s="13">
        <v>942</v>
      </c>
      <c r="N23" s="13">
        <v>993.75</v>
      </c>
    </row>
    <row r="24" spans="1:14" ht="49.5" x14ac:dyDescent="0.2">
      <c r="A24" s="12" t="s">
        <v>62</v>
      </c>
      <c r="B24" s="13">
        <v>15141</v>
      </c>
      <c r="C24" s="13">
        <v>1261</v>
      </c>
      <c r="D24" s="13">
        <v>1261</v>
      </c>
      <c r="E24" s="13">
        <v>1261</v>
      </c>
      <c r="F24" s="13">
        <v>1261</v>
      </c>
      <c r="G24" s="13">
        <v>1261</v>
      </c>
      <c r="H24" s="13">
        <v>1261</v>
      </c>
      <c r="I24" s="13">
        <v>1261</v>
      </c>
      <c r="J24" s="13">
        <v>1261</v>
      </c>
      <c r="K24" s="13">
        <v>1261</v>
      </c>
      <c r="L24" s="13">
        <v>1261</v>
      </c>
      <c r="M24" s="13">
        <v>1261</v>
      </c>
      <c r="N24" s="13">
        <v>1270</v>
      </c>
    </row>
    <row r="25" spans="1:14" ht="16.5" x14ac:dyDescent="0.2">
      <c r="A25" s="12" t="s">
        <v>63</v>
      </c>
      <c r="B25" s="13">
        <v>438265</v>
      </c>
      <c r="C25" s="13">
        <v>36522</v>
      </c>
      <c r="D25" s="13">
        <v>36522</v>
      </c>
      <c r="E25" s="13">
        <v>36522</v>
      </c>
      <c r="F25" s="13">
        <v>36522</v>
      </c>
      <c r="G25" s="13">
        <v>36522</v>
      </c>
      <c r="H25" s="13">
        <v>36522</v>
      </c>
      <c r="I25" s="13">
        <v>36522</v>
      </c>
      <c r="J25" s="13">
        <v>36522</v>
      </c>
      <c r="K25" s="13">
        <v>36522</v>
      </c>
      <c r="L25" s="13">
        <v>36522</v>
      </c>
      <c r="M25" s="13">
        <v>36522</v>
      </c>
      <c r="N25" s="13">
        <v>36523</v>
      </c>
    </row>
    <row r="26" spans="1:14" ht="16.5" x14ac:dyDescent="0.2">
      <c r="A26" s="12" t="s">
        <v>64</v>
      </c>
      <c r="B26" s="13">
        <v>12978</v>
      </c>
      <c r="C26" s="13">
        <v>1081.5</v>
      </c>
      <c r="D26" s="13">
        <v>1081.5</v>
      </c>
      <c r="E26" s="13">
        <v>1081.5</v>
      </c>
      <c r="F26" s="13">
        <v>1081.5</v>
      </c>
      <c r="G26" s="13">
        <v>1081.5</v>
      </c>
      <c r="H26" s="13">
        <v>1081.5</v>
      </c>
      <c r="I26" s="13">
        <v>1081.5</v>
      </c>
      <c r="J26" s="13">
        <v>1081.5</v>
      </c>
      <c r="K26" s="13">
        <v>1081.5</v>
      </c>
      <c r="L26" s="13">
        <v>1081.5</v>
      </c>
      <c r="M26" s="13">
        <v>1081.5</v>
      </c>
      <c r="N26" s="13">
        <v>1081.5</v>
      </c>
    </row>
    <row r="27" spans="1:14" ht="33" x14ac:dyDescent="0.2">
      <c r="A27" s="14" t="s">
        <v>20</v>
      </c>
      <c r="B27" s="11">
        <f>SUM(B28:B34)</f>
        <v>3027394.0500000003</v>
      </c>
      <c r="C27" s="11">
        <f t="shared" ref="C27:N27" si="20">SUM(C28:C34)</f>
        <v>252270</v>
      </c>
      <c r="D27" s="11">
        <f t="shared" si="20"/>
        <v>252270</v>
      </c>
      <c r="E27" s="11">
        <f t="shared" si="20"/>
        <v>252270</v>
      </c>
      <c r="F27" s="11">
        <f t="shared" si="20"/>
        <v>252270</v>
      </c>
      <c r="G27" s="11">
        <f t="shared" si="20"/>
        <v>252270</v>
      </c>
      <c r="H27" s="11">
        <f t="shared" si="20"/>
        <v>252270</v>
      </c>
      <c r="I27" s="11">
        <f t="shared" si="20"/>
        <v>252270</v>
      </c>
      <c r="J27" s="11">
        <f t="shared" si="20"/>
        <v>252270</v>
      </c>
      <c r="K27" s="11">
        <f t="shared" si="20"/>
        <v>252270</v>
      </c>
      <c r="L27" s="11">
        <f t="shared" si="20"/>
        <v>252270</v>
      </c>
      <c r="M27" s="11">
        <f t="shared" si="20"/>
        <v>252270</v>
      </c>
      <c r="N27" s="11">
        <f t="shared" si="20"/>
        <v>252424.05000000002</v>
      </c>
    </row>
    <row r="28" spans="1:14" ht="16.5" x14ac:dyDescent="0.2">
      <c r="A28" s="17" t="s">
        <v>65</v>
      </c>
      <c r="B28" s="13">
        <v>170336.25</v>
      </c>
      <c r="C28" s="13">
        <v>14190</v>
      </c>
      <c r="D28" s="13">
        <v>14190</v>
      </c>
      <c r="E28" s="13">
        <v>14190</v>
      </c>
      <c r="F28" s="13">
        <v>14190</v>
      </c>
      <c r="G28" s="13">
        <v>14190</v>
      </c>
      <c r="H28" s="13">
        <v>14190</v>
      </c>
      <c r="I28" s="13">
        <v>14190</v>
      </c>
      <c r="J28" s="13">
        <v>14190</v>
      </c>
      <c r="K28" s="13">
        <v>14190</v>
      </c>
      <c r="L28" s="13">
        <v>14190</v>
      </c>
      <c r="M28" s="13">
        <v>14190</v>
      </c>
      <c r="N28" s="13">
        <v>14246.25</v>
      </c>
    </row>
    <row r="29" spans="1:14" ht="33" x14ac:dyDescent="0.2">
      <c r="A29" s="12" t="s">
        <v>66</v>
      </c>
      <c r="B29" s="13">
        <v>1022017.5</v>
      </c>
      <c r="C29" s="13">
        <v>85164</v>
      </c>
      <c r="D29" s="13">
        <v>85164</v>
      </c>
      <c r="E29" s="13">
        <v>85164</v>
      </c>
      <c r="F29" s="13">
        <v>85164</v>
      </c>
      <c r="G29" s="13">
        <v>85164</v>
      </c>
      <c r="H29" s="13">
        <v>85164</v>
      </c>
      <c r="I29" s="13">
        <v>85164</v>
      </c>
      <c r="J29" s="13">
        <v>85164</v>
      </c>
      <c r="K29" s="13">
        <v>85164</v>
      </c>
      <c r="L29" s="13">
        <v>85164</v>
      </c>
      <c r="M29" s="13">
        <v>85164</v>
      </c>
      <c r="N29" s="13">
        <v>85213.5</v>
      </c>
    </row>
    <row r="30" spans="1:14" ht="49.5" x14ac:dyDescent="0.2">
      <c r="A30" s="12" t="s">
        <v>67</v>
      </c>
      <c r="B30" s="13">
        <v>998237.89</v>
      </c>
      <c r="C30" s="13">
        <v>83184</v>
      </c>
      <c r="D30" s="13">
        <v>83184</v>
      </c>
      <c r="E30" s="13">
        <v>83184</v>
      </c>
      <c r="F30" s="13">
        <v>83184</v>
      </c>
      <c r="G30" s="13">
        <v>83184</v>
      </c>
      <c r="H30" s="13">
        <v>83184</v>
      </c>
      <c r="I30" s="13">
        <v>83184</v>
      </c>
      <c r="J30" s="13">
        <v>83184</v>
      </c>
      <c r="K30" s="13">
        <v>83184</v>
      </c>
      <c r="L30" s="13">
        <v>83184</v>
      </c>
      <c r="M30" s="13">
        <v>83184</v>
      </c>
      <c r="N30" s="13">
        <v>83213.89</v>
      </c>
    </row>
    <row r="31" spans="1:14" ht="49.5" hidden="1" x14ac:dyDescent="0.2">
      <c r="A31" s="12" t="s">
        <v>68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49.5" x14ac:dyDescent="0.2">
      <c r="A32" s="12" t="s">
        <v>69</v>
      </c>
      <c r="B32" s="13">
        <v>775697.66</v>
      </c>
      <c r="C32" s="13">
        <v>64641</v>
      </c>
      <c r="D32" s="13">
        <v>64641</v>
      </c>
      <c r="E32" s="13">
        <v>64641</v>
      </c>
      <c r="F32" s="13">
        <v>64641</v>
      </c>
      <c r="G32" s="13">
        <v>64641</v>
      </c>
      <c r="H32" s="13">
        <v>64641</v>
      </c>
      <c r="I32" s="13">
        <v>64641</v>
      </c>
      <c r="J32" s="13">
        <v>64641</v>
      </c>
      <c r="K32" s="13">
        <v>64641</v>
      </c>
      <c r="L32" s="13">
        <v>64641</v>
      </c>
      <c r="M32" s="13">
        <v>64641</v>
      </c>
      <c r="N32" s="13">
        <v>64646.66</v>
      </c>
    </row>
    <row r="33" spans="1:14" ht="49.5" x14ac:dyDescent="0.2">
      <c r="A33" s="12" t="s">
        <v>70</v>
      </c>
      <c r="B33" s="13">
        <v>4326</v>
      </c>
      <c r="C33" s="13">
        <v>360</v>
      </c>
      <c r="D33" s="13">
        <v>360</v>
      </c>
      <c r="E33" s="13">
        <v>360</v>
      </c>
      <c r="F33" s="13">
        <v>360</v>
      </c>
      <c r="G33" s="13">
        <v>360</v>
      </c>
      <c r="H33" s="13">
        <v>360</v>
      </c>
      <c r="I33" s="13">
        <v>360</v>
      </c>
      <c r="J33" s="13">
        <v>360</v>
      </c>
      <c r="K33" s="13">
        <v>360</v>
      </c>
      <c r="L33" s="13">
        <v>360</v>
      </c>
      <c r="M33" s="13">
        <v>360</v>
      </c>
      <c r="N33" s="13">
        <v>366</v>
      </c>
    </row>
    <row r="34" spans="1:14" ht="33" x14ac:dyDescent="0.2">
      <c r="A34" s="12" t="s">
        <v>71</v>
      </c>
      <c r="B34" s="13">
        <v>56778.75</v>
      </c>
      <c r="C34" s="13">
        <v>4731</v>
      </c>
      <c r="D34" s="13">
        <v>4731</v>
      </c>
      <c r="E34" s="13">
        <v>4731</v>
      </c>
      <c r="F34" s="13">
        <v>4731</v>
      </c>
      <c r="G34" s="13">
        <v>4731</v>
      </c>
      <c r="H34" s="13">
        <v>4731</v>
      </c>
      <c r="I34" s="13">
        <v>4731</v>
      </c>
      <c r="J34" s="13">
        <v>4731</v>
      </c>
      <c r="K34" s="13">
        <v>4731</v>
      </c>
      <c r="L34" s="13">
        <v>4731</v>
      </c>
      <c r="M34" s="13">
        <v>4731</v>
      </c>
      <c r="N34" s="13">
        <v>4737.75</v>
      </c>
    </row>
    <row r="35" spans="1:14" ht="33" x14ac:dyDescent="0.2">
      <c r="A35" s="14" t="s">
        <v>21</v>
      </c>
      <c r="B35" s="11">
        <f>SUM(B36:B47)</f>
        <v>1362249.1600000001</v>
      </c>
      <c r="C35" s="11">
        <f t="shared" ref="C35:N35" si="21">SUM(C36:C47)</f>
        <v>113509</v>
      </c>
      <c r="D35" s="11">
        <f t="shared" si="21"/>
        <v>113509</v>
      </c>
      <c r="E35" s="11">
        <f t="shared" si="21"/>
        <v>113509</v>
      </c>
      <c r="F35" s="11">
        <f t="shared" si="21"/>
        <v>113509</v>
      </c>
      <c r="G35" s="11">
        <f t="shared" si="21"/>
        <v>113509</v>
      </c>
      <c r="H35" s="11">
        <f t="shared" si="21"/>
        <v>113509</v>
      </c>
      <c r="I35" s="11">
        <f t="shared" si="21"/>
        <v>113509</v>
      </c>
      <c r="J35" s="11">
        <f t="shared" si="21"/>
        <v>113509</v>
      </c>
      <c r="K35" s="11">
        <f t="shared" si="21"/>
        <v>113509</v>
      </c>
      <c r="L35" s="11">
        <f t="shared" si="21"/>
        <v>113509</v>
      </c>
      <c r="M35" s="11">
        <f t="shared" si="21"/>
        <v>113509</v>
      </c>
      <c r="N35" s="11">
        <f t="shared" si="21"/>
        <v>113650.15999999999</v>
      </c>
    </row>
    <row r="36" spans="1:14" ht="16.5" x14ac:dyDescent="0.2">
      <c r="A36" s="12" t="s">
        <v>72</v>
      </c>
      <c r="B36" s="13">
        <v>146002.5</v>
      </c>
      <c r="C36" s="13">
        <v>12161</v>
      </c>
      <c r="D36" s="13">
        <v>12161</v>
      </c>
      <c r="E36" s="13">
        <v>12161</v>
      </c>
      <c r="F36" s="13">
        <v>12161</v>
      </c>
      <c r="G36" s="13">
        <v>12161</v>
      </c>
      <c r="H36" s="13">
        <v>12161</v>
      </c>
      <c r="I36" s="13">
        <v>12161</v>
      </c>
      <c r="J36" s="13">
        <v>12161</v>
      </c>
      <c r="K36" s="13">
        <v>12161</v>
      </c>
      <c r="L36" s="13">
        <v>12161</v>
      </c>
      <c r="M36" s="13">
        <v>12161</v>
      </c>
      <c r="N36" s="13">
        <v>12231.5</v>
      </c>
    </row>
    <row r="37" spans="1:14" ht="33" x14ac:dyDescent="0.2">
      <c r="A37" s="12" t="s">
        <v>73</v>
      </c>
      <c r="B37" s="13">
        <v>699435.92</v>
      </c>
      <c r="C37" s="13">
        <v>58285</v>
      </c>
      <c r="D37" s="13">
        <v>58285</v>
      </c>
      <c r="E37" s="13">
        <v>58285</v>
      </c>
      <c r="F37" s="13">
        <v>58285</v>
      </c>
      <c r="G37" s="13">
        <v>58285</v>
      </c>
      <c r="H37" s="13">
        <v>58285</v>
      </c>
      <c r="I37" s="13">
        <v>58285</v>
      </c>
      <c r="J37" s="13">
        <v>58285</v>
      </c>
      <c r="K37" s="13">
        <v>58285</v>
      </c>
      <c r="L37" s="13">
        <v>58285</v>
      </c>
      <c r="M37" s="13">
        <v>58285</v>
      </c>
      <c r="N37" s="13">
        <v>58300.92</v>
      </c>
    </row>
    <row r="38" spans="1:14" ht="49.5" hidden="1" x14ac:dyDescent="0.2">
      <c r="A38" s="12" t="s">
        <v>74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33" x14ac:dyDescent="0.2">
      <c r="A39" s="12" t="s">
        <v>75</v>
      </c>
      <c r="B39" s="13">
        <v>89391.64</v>
      </c>
      <c r="C39" s="13">
        <v>7448</v>
      </c>
      <c r="D39" s="13">
        <v>7448</v>
      </c>
      <c r="E39" s="13">
        <v>7448</v>
      </c>
      <c r="F39" s="13">
        <v>7448</v>
      </c>
      <c r="G39" s="13">
        <v>7448</v>
      </c>
      <c r="H39" s="13">
        <v>7448</v>
      </c>
      <c r="I39" s="13">
        <v>7448</v>
      </c>
      <c r="J39" s="13">
        <v>7448</v>
      </c>
      <c r="K39" s="13">
        <v>7448</v>
      </c>
      <c r="L39" s="13">
        <v>7448</v>
      </c>
      <c r="M39" s="13">
        <v>7448</v>
      </c>
      <c r="N39" s="13">
        <v>7463.64</v>
      </c>
    </row>
    <row r="40" spans="1:14" ht="33" x14ac:dyDescent="0.2">
      <c r="A40" s="12" t="s">
        <v>76</v>
      </c>
      <c r="B40" s="13">
        <v>5407.5</v>
      </c>
      <c r="C40" s="13">
        <v>450</v>
      </c>
      <c r="D40" s="13">
        <v>450</v>
      </c>
      <c r="E40" s="13">
        <v>450</v>
      </c>
      <c r="F40" s="13">
        <v>450</v>
      </c>
      <c r="G40" s="13">
        <v>450</v>
      </c>
      <c r="H40" s="13">
        <v>450</v>
      </c>
      <c r="I40" s="13">
        <v>450</v>
      </c>
      <c r="J40" s="13">
        <v>450</v>
      </c>
      <c r="K40" s="13">
        <v>450</v>
      </c>
      <c r="L40" s="13">
        <v>450</v>
      </c>
      <c r="M40" s="13">
        <v>450</v>
      </c>
      <c r="N40" s="13">
        <v>457.5</v>
      </c>
    </row>
    <row r="41" spans="1:14" ht="33" hidden="1" x14ac:dyDescent="0.2">
      <c r="A41" s="12" t="s">
        <v>77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33" x14ac:dyDescent="0.2">
      <c r="A42" s="12" t="s">
        <v>78</v>
      </c>
      <c r="B42" s="13">
        <v>4650.45</v>
      </c>
      <c r="C42" s="13">
        <v>387</v>
      </c>
      <c r="D42" s="13">
        <v>387</v>
      </c>
      <c r="E42" s="13">
        <v>387</v>
      </c>
      <c r="F42" s="13">
        <v>387</v>
      </c>
      <c r="G42" s="13">
        <v>387</v>
      </c>
      <c r="H42" s="13">
        <v>387</v>
      </c>
      <c r="I42" s="13">
        <v>387</v>
      </c>
      <c r="J42" s="13">
        <v>387</v>
      </c>
      <c r="K42" s="13">
        <v>387</v>
      </c>
      <c r="L42" s="13">
        <v>387</v>
      </c>
      <c r="M42" s="13">
        <v>387</v>
      </c>
      <c r="N42" s="13">
        <v>393.45</v>
      </c>
    </row>
    <row r="43" spans="1:14" ht="33" x14ac:dyDescent="0.2">
      <c r="A43" s="12" t="s">
        <v>79</v>
      </c>
      <c r="B43" s="13">
        <v>273699.83999999997</v>
      </c>
      <c r="C43" s="13">
        <v>22808</v>
      </c>
      <c r="D43" s="13">
        <v>22808</v>
      </c>
      <c r="E43" s="13">
        <v>22808</v>
      </c>
      <c r="F43" s="13">
        <v>22808</v>
      </c>
      <c r="G43" s="13">
        <v>22808</v>
      </c>
      <c r="H43" s="13">
        <v>22808</v>
      </c>
      <c r="I43" s="13">
        <v>22808</v>
      </c>
      <c r="J43" s="13">
        <v>22808</v>
      </c>
      <c r="K43" s="13">
        <v>22808</v>
      </c>
      <c r="L43" s="13">
        <v>22808</v>
      </c>
      <c r="M43" s="13">
        <v>22808</v>
      </c>
      <c r="N43" s="13">
        <v>22811.84</v>
      </c>
    </row>
    <row r="44" spans="1:14" ht="16.5" hidden="1" x14ac:dyDescent="0.2">
      <c r="A44" s="12" t="s">
        <v>22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6.5" hidden="1" x14ac:dyDescent="0.2">
      <c r="A45" s="12" t="s">
        <v>23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33" x14ac:dyDescent="0.2">
      <c r="A46" s="12" t="s">
        <v>80</v>
      </c>
      <c r="B46" s="13">
        <v>143661.31</v>
      </c>
      <c r="C46" s="13">
        <v>11970</v>
      </c>
      <c r="D46" s="13">
        <v>11970</v>
      </c>
      <c r="E46" s="13">
        <v>11970</v>
      </c>
      <c r="F46" s="13">
        <v>11970</v>
      </c>
      <c r="G46" s="13">
        <v>11970</v>
      </c>
      <c r="H46" s="13">
        <v>11970</v>
      </c>
      <c r="I46" s="13">
        <v>11970</v>
      </c>
      <c r="J46" s="13">
        <v>11970</v>
      </c>
      <c r="K46" s="13">
        <v>11970</v>
      </c>
      <c r="L46" s="13">
        <v>11970</v>
      </c>
      <c r="M46" s="13">
        <v>11970</v>
      </c>
      <c r="N46" s="13">
        <v>11991.310000000001</v>
      </c>
    </row>
    <row r="47" spans="1:14" ht="16.5" hidden="1" x14ac:dyDescent="0.2">
      <c r="A47" s="12" t="s">
        <v>81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33" x14ac:dyDescent="0.2">
      <c r="A48" s="14" t="s">
        <v>24</v>
      </c>
      <c r="B48" s="11">
        <f>SUM(B49)</f>
        <v>232522.5</v>
      </c>
      <c r="C48" s="11">
        <f t="shared" ref="C48:N48" si="22">SUM(C49)</f>
        <v>19375</v>
      </c>
      <c r="D48" s="11">
        <f t="shared" si="22"/>
        <v>19375</v>
      </c>
      <c r="E48" s="11">
        <f t="shared" si="22"/>
        <v>19375</v>
      </c>
      <c r="F48" s="11">
        <f t="shared" si="22"/>
        <v>19375</v>
      </c>
      <c r="G48" s="11">
        <f t="shared" si="22"/>
        <v>19375</v>
      </c>
      <c r="H48" s="11">
        <f t="shared" si="22"/>
        <v>19375</v>
      </c>
      <c r="I48" s="11">
        <f t="shared" si="22"/>
        <v>19375</v>
      </c>
      <c r="J48" s="11">
        <f t="shared" si="22"/>
        <v>19375</v>
      </c>
      <c r="K48" s="11">
        <f t="shared" si="22"/>
        <v>19375</v>
      </c>
      <c r="L48" s="11">
        <f t="shared" si="22"/>
        <v>19375</v>
      </c>
      <c r="M48" s="11">
        <f t="shared" si="22"/>
        <v>19375</v>
      </c>
      <c r="N48" s="11">
        <f t="shared" si="22"/>
        <v>19397.5</v>
      </c>
    </row>
    <row r="49" spans="1:14" ht="33" x14ac:dyDescent="0.2">
      <c r="A49" s="12" t="s">
        <v>82</v>
      </c>
      <c r="B49" s="13">
        <v>232522.5</v>
      </c>
      <c r="C49" s="13">
        <v>19375</v>
      </c>
      <c r="D49" s="13">
        <v>19375</v>
      </c>
      <c r="E49" s="13">
        <v>19375</v>
      </c>
      <c r="F49" s="13">
        <v>19375</v>
      </c>
      <c r="G49" s="13">
        <v>19375</v>
      </c>
      <c r="H49" s="13">
        <v>19375</v>
      </c>
      <c r="I49" s="13">
        <v>19375</v>
      </c>
      <c r="J49" s="13">
        <v>19375</v>
      </c>
      <c r="K49" s="13">
        <v>19375</v>
      </c>
      <c r="L49" s="13">
        <v>19375</v>
      </c>
      <c r="M49" s="13">
        <v>19375</v>
      </c>
      <c r="N49" s="13">
        <v>19397.5</v>
      </c>
    </row>
    <row r="50" spans="1:14" ht="16.5" x14ac:dyDescent="0.2">
      <c r="A50" s="14" t="s">
        <v>25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</row>
    <row r="51" spans="1:14" x14ac:dyDescent="0.2">
      <c r="A51" s="7" t="s">
        <v>26</v>
      </c>
      <c r="B51" s="8">
        <f>SUM(B52)</f>
        <v>1450792.08</v>
      </c>
      <c r="C51" s="8">
        <f t="shared" ref="C51:N51" si="23">SUM(C52)</f>
        <v>120895.5</v>
      </c>
      <c r="D51" s="8">
        <f t="shared" si="23"/>
        <v>120895.5</v>
      </c>
      <c r="E51" s="8">
        <f t="shared" si="23"/>
        <v>120895.5</v>
      </c>
      <c r="F51" s="8">
        <f t="shared" si="23"/>
        <v>120895.5</v>
      </c>
      <c r="G51" s="8">
        <f t="shared" si="23"/>
        <v>120895.5</v>
      </c>
      <c r="H51" s="8">
        <f t="shared" si="23"/>
        <v>120895.5</v>
      </c>
      <c r="I51" s="8">
        <f t="shared" si="23"/>
        <v>120895.5</v>
      </c>
      <c r="J51" s="8">
        <f t="shared" si="23"/>
        <v>120895.5</v>
      </c>
      <c r="K51" s="8">
        <f t="shared" si="23"/>
        <v>120895.5</v>
      </c>
      <c r="L51" s="8">
        <f t="shared" si="23"/>
        <v>120895.5</v>
      </c>
      <c r="M51" s="8">
        <f t="shared" si="23"/>
        <v>120895.5</v>
      </c>
      <c r="N51" s="8">
        <f t="shared" si="23"/>
        <v>120941.58</v>
      </c>
    </row>
    <row r="52" spans="1:14" ht="16.5" x14ac:dyDescent="0.2">
      <c r="A52" s="15" t="s">
        <v>83</v>
      </c>
      <c r="B52" s="16">
        <f>SUM(B53+B62+B67)</f>
        <v>1450792.08</v>
      </c>
      <c r="C52" s="16">
        <f t="shared" ref="C52:N52" si="24">SUM(C53+C62+C67)</f>
        <v>120895.5</v>
      </c>
      <c r="D52" s="16">
        <f t="shared" si="24"/>
        <v>120895.5</v>
      </c>
      <c r="E52" s="16">
        <f t="shared" si="24"/>
        <v>120895.5</v>
      </c>
      <c r="F52" s="16">
        <f t="shared" si="24"/>
        <v>120895.5</v>
      </c>
      <c r="G52" s="16">
        <f t="shared" si="24"/>
        <v>120895.5</v>
      </c>
      <c r="H52" s="16">
        <f t="shared" si="24"/>
        <v>120895.5</v>
      </c>
      <c r="I52" s="16">
        <f t="shared" si="24"/>
        <v>120895.5</v>
      </c>
      <c r="J52" s="16">
        <f t="shared" si="24"/>
        <v>120895.5</v>
      </c>
      <c r="K52" s="16">
        <f t="shared" si="24"/>
        <v>120895.5</v>
      </c>
      <c r="L52" s="16">
        <f t="shared" si="24"/>
        <v>120895.5</v>
      </c>
      <c r="M52" s="16">
        <f t="shared" si="24"/>
        <v>120895.5</v>
      </c>
      <c r="N52" s="16">
        <f t="shared" si="24"/>
        <v>120941.58</v>
      </c>
    </row>
    <row r="53" spans="1:14" ht="16.5" x14ac:dyDescent="0.2">
      <c r="A53" s="14" t="s">
        <v>27</v>
      </c>
      <c r="B53" s="11">
        <f>SUM(B54:B61)</f>
        <v>1396717.08</v>
      </c>
      <c r="C53" s="11">
        <f t="shared" ref="C53:N53" si="25">SUM(C54:C61)</f>
        <v>116389.5</v>
      </c>
      <c r="D53" s="11">
        <f>SUM(D54:D61)</f>
        <v>116389.5</v>
      </c>
      <c r="E53" s="11">
        <f t="shared" si="25"/>
        <v>116389.5</v>
      </c>
      <c r="F53" s="11">
        <f t="shared" si="25"/>
        <v>116389.5</v>
      </c>
      <c r="G53" s="11">
        <f t="shared" si="25"/>
        <v>116389.5</v>
      </c>
      <c r="H53" s="11">
        <f t="shared" si="25"/>
        <v>116389.5</v>
      </c>
      <c r="I53" s="11">
        <f t="shared" si="25"/>
        <v>116389.5</v>
      </c>
      <c r="J53" s="11">
        <f t="shared" si="25"/>
        <v>116389.5</v>
      </c>
      <c r="K53" s="11">
        <f t="shared" si="25"/>
        <v>116389.5</v>
      </c>
      <c r="L53" s="11">
        <f t="shared" si="25"/>
        <v>116389.5</v>
      </c>
      <c r="M53" s="11">
        <f t="shared" si="25"/>
        <v>116389.5</v>
      </c>
      <c r="N53" s="11">
        <f t="shared" si="25"/>
        <v>116432.58</v>
      </c>
    </row>
    <row r="54" spans="1:14" ht="33" x14ac:dyDescent="0.2">
      <c r="A54" s="12" t="s">
        <v>84</v>
      </c>
      <c r="B54" s="13">
        <v>982502.58</v>
      </c>
      <c r="C54" s="13">
        <v>81873.5</v>
      </c>
      <c r="D54" s="13">
        <v>81873.5</v>
      </c>
      <c r="E54" s="13">
        <v>81873.5</v>
      </c>
      <c r="F54" s="13">
        <v>81873.5</v>
      </c>
      <c r="G54" s="13">
        <v>81873.5</v>
      </c>
      <c r="H54" s="13">
        <v>81873.5</v>
      </c>
      <c r="I54" s="13">
        <v>81873.5</v>
      </c>
      <c r="J54" s="13">
        <v>81873.5</v>
      </c>
      <c r="K54" s="13">
        <v>81873.5</v>
      </c>
      <c r="L54" s="13">
        <v>81873.5</v>
      </c>
      <c r="M54" s="13">
        <v>81873.5</v>
      </c>
      <c r="N54" s="13">
        <v>81894.080000000002</v>
      </c>
    </row>
    <row r="55" spans="1:14" ht="33" hidden="1" x14ac:dyDescent="0.2">
      <c r="A55" s="12" t="s">
        <v>85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ht="16.5" hidden="1" x14ac:dyDescent="0.2">
      <c r="A56" s="12" t="s">
        <v>86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ht="16.5" hidden="1" x14ac:dyDescent="0.2">
      <c r="A57" s="18" t="s">
        <v>51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ht="33" hidden="1" x14ac:dyDescent="0.2">
      <c r="A58" s="12" t="s">
        <v>87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ht="16.5" hidden="1" x14ac:dyDescent="0.2">
      <c r="A59" s="12" t="s">
        <v>88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ht="49.5" customHeight="1" x14ac:dyDescent="0.2">
      <c r="A60" s="18" t="s">
        <v>89</v>
      </c>
      <c r="B60" s="13">
        <v>3244.5</v>
      </c>
      <c r="C60" s="13">
        <v>270</v>
      </c>
      <c r="D60" s="13">
        <v>270</v>
      </c>
      <c r="E60" s="13">
        <v>270</v>
      </c>
      <c r="F60" s="13">
        <v>270</v>
      </c>
      <c r="G60" s="13">
        <v>270</v>
      </c>
      <c r="H60" s="13">
        <v>270</v>
      </c>
      <c r="I60" s="13">
        <v>270</v>
      </c>
      <c r="J60" s="13">
        <v>270</v>
      </c>
      <c r="K60" s="13">
        <v>270</v>
      </c>
      <c r="L60" s="13">
        <v>270</v>
      </c>
      <c r="M60" s="13">
        <v>270</v>
      </c>
      <c r="N60" s="13">
        <v>274.5</v>
      </c>
    </row>
    <row r="61" spans="1:14" ht="16.5" x14ac:dyDescent="0.2">
      <c r="A61" s="12" t="s">
        <v>90</v>
      </c>
      <c r="B61" s="13">
        <v>410970</v>
      </c>
      <c r="C61" s="13">
        <v>34246</v>
      </c>
      <c r="D61" s="13">
        <v>34246</v>
      </c>
      <c r="E61" s="13">
        <v>34246</v>
      </c>
      <c r="F61" s="13">
        <v>34246</v>
      </c>
      <c r="G61" s="13">
        <v>34246</v>
      </c>
      <c r="H61" s="13">
        <v>34246</v>
      </c>
      <c r="I61" s="13">
        <v>34246</v>
      </c>
      <c r="J61" s="13">
        <v>34246</v>
      </c>
      <c r="K61" s="13">
        <v>34246</v>
      </c>
      <c r="L61" s="13">
        <v>34246</v>
      </c>
      <c r="M61" s="13">
        <v>34246</v>
      </c>
      <c r="N61" s="13">
        <v>34264</v>
      </c>
    </row>
    <row r="62" spans="1:14" ht="16.5" x14ac:dyDescent="0.2">
      <c r="A62" s="14" t="s">
        <v>28</v>
      </c>
      <c r="B62" s="11">
        <f>SUM(B63:B66)</f>
        <v>54075</v>
      </c>
      <c r="C62" s="11">
        <f t="shared" ref="C62:N62" si="26">SUM(C63:C66)</f>
        <v>4506</v>
      </c>
      <c r="D62" s="11">
        <f t="shared" si="26"/>
        <v>4506</v>
      </c>
      <c r="E62" s="11">
        <f t="shared" si="26"/>
        <v>4506</v>
      </c>
      <c r="F62" s="11">
        <f t="shared" si="26"/>
        <v>4506</v>
      </c>
      <c r="G62" s="11">
        <f t="shared" si="26"/>
        <v>4506</v>
      </c>
      <c r="H62" s="11">
        <f t="shared" si="26"/>
        <v>4506</v>
      </c>
      <c r="I62" s="11">
        <f t="shared" si="26"/>
        <v>4506</v>
      </c>
      <c r="J62" s="11">
        <f t="shared" si="26"/>
        <v>4506</v>
      </c>
      <c r="K62" s="11">
        <f t="shared" si="26"/>
        <v>4506</v>
      </c>
      <c r="L62" s="11">
        <f t="shared" si="26"/>
        <v>4506</v>
      </c>
      <c r="M62" s="11">
        <f t="shared" si="26"/>
        <v>4506</v>
      </c>
      <c r="N62" s="11">
        <f t="shared" si="26"/>
        <v>4509</v>
      </c>
    </row>
    <row r="63" spans="1:14" ht="33" x14ac:dyDescent="0.2">
      <c r="A63" s="12" t="s">
        <v>91</v>
      </c>
      <c r="B63" s="13">
        <v>54075</v>
      </c>
      <c r="C63" s="13">
        <v>4506</v>
      </c>
      <c r="D63" s="13">
        <v>4506</v>
      </c>
      <c r="E63" s="13">
        <v>4506</v>
      </c>
      <c r="F63" s="13">
        <v>4506</v>
      </c>
      <c r="G63" s="13">
        <v>4506</v>
      </c>
      <c r="H63" s="13">
        <v>4506</v>
      </c>
      <c r="I63" s="13">
        <v>4506</v>
      </c>
      <c r="J63" s="13">
        <v>4506</v>
      </c>
      <c r="K63" s="13">
        <v>4506</v>
      </c>
      <c r="L63" s="13">
        <v>4506</v>
      </c>
      <c r="M63" s="13">
        <v>4506</v>
      </c>
      <c r="N63" s="13">
        <v>4509</v>
      </c>
    </row>
    <row r="64" spans="1:14" ht="33" hidden="1" x14ac:dyDescent="0.2">
      <c r="A64" s="12" t="s">
        <v>92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6" ht="16.5" hidden="1" x14ac:dyDescent="0.2">
      <c r="A65" s="12" t="s">
        <v>93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6" ht="16.5" hidden="1" x14ac:dyDescent="0.2">
      <c r="A66" s="12" t="s">
        <v>94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6" ht="16.5" x14ac:dyDescent="0.2">
      <c r="A67" s="14" t="s">
        <v>29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</row>
    <row r="68" spans="1:16" x14ac:dyDescent="0.2">
      <c r="A68" s="7" t="s">
        <v>30</v>
      </c>
      <c r="B68" s="8">
        <f>SUM(B69)</f>
        <v>3073384.35</v>
      </c>
      <c r="C68" s="8">
        <f t="shared" ref="C68:N68" si="27">SUM(C69)</f>
        <v>256112.5</v>
      </c>
      <c r="D68" s="8">
        <f t="shared" si="27"/>
        <v>256112.5</v>
      </c>
      <c r="E68" s="8">
        <f t="shared" si="27"/>
        <v>256112.5</v>
      </c>
      <c r="F68" s="8">
        <f t="shared" si="27"/>
        <v>256112.5</v>
      </c>
      <c r="G68" s="8">
        <f t="shared" si="27"/>
        <v>256112.5</v>
      </c>
      <c r="H68" s="8">
        <f t="shared" si="27"/>
        <v>256112.5</v>
      </c>
      <c r="I68" s="8">
        <f t="shared" si="27"/>
        <v>256112.5</v>
      </c>
      <c r="J68" s="8">
        <f t="shared" si="27"/>
        <v>256112.5</v>
      </c>
      <c r="K68" s="8">
        <f t="shared" si="27"/>
        <v>256112.5</v>
      </c>
      <c r="L68" s="8">
        <f t="shared" si="27"/>
        <v>256112.5</v>
      </c>
      <c r="M68" s="8">
        <f t="shared" si="27"/>
        <v>256112.5</v>
      </c>
      <c r="N68" s="8">
        <f t="shared" si="27"/>
        <v>256146.85</v>
      </c>
    </row>
    <row r="69" spans="1:16" ht="16.5" x14ac:dyDescent="0.2">
      <c r="A69" s="19" t="s">
        <v>95</v>
      </c>
      <c r="B69" s="16">
        <f>SUM(B70:B81)</f>
        <v>3073384.35</v>
      </c>
      <c r="C69" s="16">
        <f t="shared" ref="C69:N69" si="28">SUM(C70:C81)</f>
        <v>256112.5</v>
      </c>
      <c r="D69" s="16">
        <f t="shared" si="28"/>
        <v>256112.5</v>
      </c>
      <c r="E69" s="16">
        <f t="shared" si="28"/>
        <v>256112.5</v>
      </c>
      <c r="F69" s="16">
        <f t="shared" si="28"/>
        <v>256112.5</v>
      </c>
      <c r="G69" s="16">
        <f t="shared" si="28"/>
        <v>256112.5</v>
      </c>
      <c r="H69" s="16">
        <f t="shared" si="28"/>
        <v>256112.5</v>
      </c>
      <c r="I69" s="16">
        <f t="shared" si="28"/>
        <v>256112.5</v>
      </c>
      <c r="J69" s="16">
        <f t="shared" si="28"/>
        <v>256112.5</v>
      </c>
      <c r="K69" s="16">
        <f t="shared" si="28"/>
        <v>256112.5</v>
      </c>
      <c r="L69" s="16">
        <f t="shared" si="28"/>
        <v>256112.5</v>
      </c>
      <c r="M69" s="16">
        <f t="shared" si="28"/>
        <v>256112.5</v>
      </c>
      <c r="N69" s="16">
        <f t="shared" si="28"/>
        <v>256146.85</v>
      </c>
      <c r="O69" s="26"/>
      <c r="P69" s="26"/>
    </row>
    <row r="70" spans="1:16" ht="16.5" x14ac:dyDescent="0.2">
      <c r="A70" s="12" t="s">
        <v>96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6"/>
      <c r="P70" s="26"/>
    </row>
    <row r="71" spans="1:16" ht="16.5" x14ac:dyDescent="0.2">
      <c r="A71" s="12" t="s">
        <v>97</v>
      </c>
      <c r="B71" s="13">
        <v>447712.16</v>
      </c>
      <c r="C71" s="13">
        <v>37309.5</v>
      </c>
      <c r="D71" s="13">
        <v>37309.5</v>
      </c>
      <c r="E71" s="13">
        <v>37309.5</v>
      </c>
      <c r="F71" s="13">
        <v>37309.5</v>
      </c>
      <c r="G71" s="13">
        <v>37309.5</v>
      </c>
      <c r="H71" s="13">
        <v>37309.5</v>
      </c>
      <c r="I71" s="13">
        <v>37309.5</v>
      </c>
      <c r="J71" s="13">
        <v>37309.5</v>
      </c>
      <c r="K71" s="13">
        <v>37309.5</v>
      </c>
      <c r="L71" s="13">
        <v>37309.5</v>
      </c>
      <c r="M71" s="13">
        <v>37309.5</v>
      </c>
      <c r="N71" s="13">
        <v>37307.660000000003</v>
      </c>
      <c r="O71" s="26"/>
      <c r="P71" s="26"/>
    </row>
    <row r="72" spans="1:16" ht="33" x14ac:dyDescent="0.2">
      <c r="A72" s="12" t="s">
        <v>98</v>
      </c>
      <c r="B72" s="13">
        <v>246372.19</v>
      </c>
      <c r="C72" s="13">
        <v>20528</v>
      </c>
      <c r="D72" s="13">
        <v>20528</v>
      </c>
      <c r="E72" s="13">
        <v>20528</v>
      </c>
      <c r="F72" s="13">
        <v>20528</v>
      </c>
      <c r="G72" s="13">
        <v>20528</v>
      </c>
      <c r="H72" s="13">
        <v>20528</v>
      </c>
      <c r="I72" s="13">
        <v>20528</v>
      </c>
      <c r="J72" s="13">
        <v>20528</v>
      </c>
      <c r="K72" s="13">
        <v>20528</v>
      </c>
      <c r="L72" s="13">
        <v>20528</v>
      </c>
      <c r="M72" s="13">
        <v>20528</v>
      </c>
      <c r="N72" s="13">
        <v>20564.189999999999</v>
      </c>
      <c r="O72" s="26"/>
      <c r="P72" s="26"/>
    </row>
    <row r="73" spans="1:16" ht="16.5" hidden="1" x14ac:dyDescent="0.2">
      <c r="A73" s="12" t="s">
        <v>99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6"/>
      <c r="P73" s="26"/>
    </row>
    <row r="74" spans="1:16" ht="16.5" hidden="1" x14ac:dyDescent="0.2">
      <c r="A74" s="12" t="s">
        <v>100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6"/>
      <c r="P74" s="26"/>
    </row>
    <row r="75" spans="1:16" ht="16.5" hidden="1" x14ac:dyDescent="0.2">
      <c r="A75" s="12" t="s">
        <v>101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26"/>
      <c r="P75" s="26"/>
    </row>
    <row r="76" spans="1:16" ht="16.5" hidden="1" x14ac:dyDescent="0.2">
      <c r="A76" s="12" t="s">
        <v>102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26"/>
      <c r="P76" s="26"/>
    </row>
    <row r="77" spans="1:16" ht="33" hidden="1" x14ac:dyDescent="0.2">
      <c r="A77" s="12" t="s">
        <v>103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6"/>
      <c r="P77" s="26"/>
    </row>
    <row r="78" spans="1:16" ht="33" hidden="1" x14ac:dyDescent="0.2">
      <c r="A78" s="12" t="s">
        <v>104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26"/>
      <c r="P78" s="26"/>
    </row>
    <row r="79" spans="1:16" ht="16.5" hidden="1" x14ac:dyDescent="0.2">
      <c r="A79" s="12" t="s">
        <v>105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26"/>
      <c r="P79" s="26"/>
    </row>
    <row r="80" spans="1:16" ht="16.5" hidden="1" x14ac:dyDescent="0.2">
      <c r="A80" s="12" t="s">
        <v>106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6"/>
      <c r="P80" s="26"/>
    </row>
    <row r="81" spans="1:16" ht="16.5" x14ac:dyDescent="0.2">
      <c r="A81" s="12" t="s">
        <v>116</v>
      </c>
      <c r="B81" s="13">
        <v>2379300</v>
      </c>
      <c r="C81" s="13">
        <v>198275</v>
      </c>
      <c r="D81" s="13">
        <v>198275</v>
      </c>
      <c r="E81" s="13">
        <v>198275</v>
      </c>
      <c r="F81" s="13">
        <v>198275</v>
      </c>
      <c r="G81" s="13">
        <v>198275</v>
      </c>
      <c r="H81" s="13">
        <v>198275</v>
      </c>
      <c r="I81" s="13">
        <v>198275</v>
      </c>
      <c r="J81" s="13">
        <v>198275</v>
      </c>
      <c r="K81" s="13">
        <v>198275</v>
      </c>
      <c r="L81" s="13">
        <v>198275</v>
      </c>
      <c r="M81" s="13">
        <v>198275</v>
      </c>
      <c r="N81" s="13">
        <v>198275</v>
      </c>
      <c r="O81" s="26"/>
      <c r="P81" s="26"/>
    </row>
    <row r="82" spans="1:16" x14ac:dyDescent="0.2">
      <c r="A82" s="7" t="s">
        <v>31</v>
      </c>
      <c r="B82" s="8">
        <f>+B85+B95+B99</f>
        <v>103547700.72</v>
      </c>
      <c r="C82" s="8">
        <f t="shared" ref="C82:M82" si="29">SUM(C84)</f>
        <v>8628970.5</v>
      </c>
      <c r="D82" s="8">
        <f t="shared" si="29"/>
        <v>8628970.5</v>
      </c>
      <c r="E82" s="8">
        <f t="shared" si="29"/>
        <v>8628970.5</v>
      </c>
      <c r="F82" s="8">
        <f t="shared" si="29"/>
        <v>8628970.5</v>
      </c>
      <c r="G82" s="8">
        <f t="shared" si="29"/>
        <v>8628970.5</v>
      </c>
      <c r="H82" s="8">
        <f t="shared" si="29"/>
        <v>8628970.5</v>
      </c>
      <c r="I82" s="8">
        <f t="shared" si="29"/>
        <v>8628970.5</v>
      </c>
      <c r="J82" s="8">
        <f t="shared" si="29"/>
        <v>8628970.5</v>
      </c>
      <c r="K82" s="8">
        <f t="shared" si="29"/>
        <v>8628970.5</v>
      </c>
      <c r="L82" s="8">
        <f t="shared" si="29"/>
        <v>8628970.5</v>
      </c>
      <c r="M82" s="8">
        <f t="shared" si="29"/>
        <v>8628970.5</v>
      </c>
      <c r="N82" s="8">
        <f>SUM(N84)</f>
        <v>8629025.2200000007</v>
      </c>
      <c r="O82" s="26"/>
      <c r="P82" s="26"/>
    </row>
    <row r="83" spans="1:16" x14ac:dyDescent="0.2">
      <c r="A83" s="20" t="s">
        <v>32</v>
      </c>
      <c r="B83" s="8">
        <f>SUM(B85)</f>
        <v>64823771.719999999</v>
      </c>
      <c r="C83" s="8">
        <f t="shared" ref="C83:N83" si="30">SUM(C85)</f>
        <v>5401977.5</v>
      </c>
      <c r="D83" s="8">
        <f t="shared" si="30"/>
        <v>5401977.5</v>
      </c>
      <c r="E83" s="8">
        <f t="shared" si="30"/>
        <v>5401977.5</v>
      </c>
      <c r="F83" s="8">
        <f t="shared" si="30"/>
        <v>5401977.5</v>
      </c>
      <c r="G83" s="8">
        <f t="shared" si="30"/>
        <v>5401977.5</v>
      </c>
      <c r="H83" s="8">
        <f t="shared" si="30"/>
        <v>5401977.5</v>
      </c>
      <c r="I83" s="8">
        <f t="shared" si="30"/>
        <v>5401977.5</v>
      </c>
      <c r="J83" s="8">
        <f t="shared" si="30"/>
        <v>5401977.5</v>
      </c>
      <c r="K83" s="8">
        <f t="shared" si="30"/>
        <v>5401977.5</v>
      </c>
      <c r="L83" s="8">
        <f t="shared" si="30"/>
        <v>5401977.5</v>
      </c>
      <c r="M83" s="8">
        <f t="shared" si="30"/>
        <v>5401977.5</v>
      </c>
      <c r="N83" s="8">
        <f t="shared" si="30"/>
        <v>5402019.2200000007</v>
      </c>
      <c r="O83" s="26"/>
      <c r="P83" s="26"/>
    </row>
    <row r="84" spans="1:16" ht="16.5" x14ac:dyDescent="0.2">
      <c r="A84" s="21" t="s">
        <v>107</v>
      </c>
      <c r="B84" s="22">
        <f>SUM(B85+B94+B98)</f>
        <v>103547700.72</v>
      </c>
      <c r="C84" s="22">
        <f t="shared" ref="C84:N84" si="31">SUM(C85+C94+C98)</f>
        <v>8628970.5</v>
      </c>
      <c r="D84" s="22">
        <f t="shared" si="31"/>
        <v>8628970.5</v>
      </c>
      <c r="E84" s="22">
        <f t="shared" si="31"/>
        <v>8628970.5</v>
      </c>
      <c r="F84" s="22">
        <f t="shared" si="31"/>
        <v>8628970.5</v>
      </c>
      <c r="G84" s="22">
        <f t="shared" si="31"/>
        <v>8628970.5</v>
      </c>
      <c r="H84" s="22">
        <f t="shared" si="31"/>
        <v>8628970.5</v>
      </c>
      <c r="I84" s="22">
        <f t="shared" si="31"/>
        <v>8628970.5</v>
      </c>
      <c r="J84" s="22">
        <f t="shared" si="31"/>
        <v>8628970.5</v>
      </c>
      <c r="K84" s="22">
        <f t="shared" si="31"/>
        <v>8628970.5</v>
      </c>
      <c r="L84" s="22">
        <f t="shared" si="31"/>
        <v>8628970.5</v>
      </c>
      <c r="M84" s="22">
        <f t="shared" si="31"/>
        <v>8628970.5</v>
      </c>
      <c r="N84" s="22">
        <f t="shared" si="31"/>
        <v>8629025.2200000007</v>
      </c>
    </row>
    <row r="85" spans="1:16" ht="16.5" x14ac:dyDescent="0.2">
      <c r="A85" s="14" t="s">
        <v>33</v>
      </c>
      <c r="B85" s="11">
        <f>SUM(B86:B93)</f>
        <v>64823771.719999999</v>
      </c>
      <c r="C85" s="11">
        <f t="shared" ref="C85:N85" si="32">SUM(C86:C93)</f>
        <v>5401977.5</v>
      </c>
      <c r="D85" s="11">
        <f t="shared" si="32"/>
        <v>5401977.5</v>
      </c>
      <c r="E85" s="11">
        <f t="shared" si="32"/>
        <v>5401977.5</v>
      </c>
      <c r="F85" s="11">
        <f t="shared" si="32"/>
        <v>5401977.5</v>
      </c>
      <c r="G85" s="11">
        <f t="shared" si="32"/>
        <v>5401977.5</v>
      </c>
      <c r="H85" s="11">
        <f t="shared" si="32"/>
        <v>5401977.5</v>
      </c>
      <c r="I85" s="11">
        <f t="shared" si="32"/>
        <v>5401977.5</v>
      </c>
      <c r="J85" s="11">
        <f t="shared" si="32"/>
        <v>5401977.5</v>
      </c>
      <c r="K85" s="11">
        <f t="shared" si="32"/>
        <v>5401977.5</v>
      </c>
      <c r="L85" s="11">
        <f t="shared" si="32"/>
        <v>5401977.5</v>
      </c>
      <c r="M85" s="11">
        <f t="shared" si="32"/>
        <v>5401977.5</v>
      </c>
      <c r="N85" s="11">
        <f t="shared" si="32"/>
        <v>5402019.2200000007</v>
      </c>
    </row>
    <row r="86" spans="1:16" ht="16.5" x14ac:dyDescent="0.2">
      <c r="A86" s="18" t="s">
        <v>34</v>
      </c>
      <c r="B86" s="13">
        <v>42886834.719999999</v>
      </c>
      <c r="C86" s="13">
        <v>3573902</v>
      </c>
      <c r="D86" s="13">
        <v>3573902</v>
      </c>
      <c r="E86" s="13">
        <v>3573902</v>
      </c>
      <c r="F86" s="13">
        <v>3573902</v>
      </c>
      <c r="G86" s="13">
        <v>3573902</v>
      </c>
      <c r="H86" s="13">
        <v>3573902</v>
      </c>
      <c r="I86" s="13">
        <v>3573902</v>
      </c>
      <c r="J86" s="13">
        <v>3573902</v>
      </c>
      <c r="K86" s="13">
        <v>3573902</v>
      </c>
      <c r="L86" s="13">
        <v>3573902</v>
      </c>
      <c r="M86" s="13">
        <v>3573902</v>
      </c>
      <c r="N86" s="13">
        <v>3573912.72</v>
      </c>
    </row>
    <row r="87" spans="1:16" ht="16.5" x14ac:dyDescent="0.2">
      <c r="A87" s="18" t="s">
        <v>35</v>
      </c>
      <c r="B87" s="13">
        <v>470332</v>
      </c>
      <c r="C87" s="13">
        <v>39194</v>
      </c>
      <c r="D87" s="13">
        <v>39194</v>
      </c>
      <c r="E87" s="13">
        <v>39194</v>
      </c>
      <c r="F87" s="13">
        <v>39194</v>
      </c>
      <c r="G87" s="13">
        <v>39194</v>
      </c>
      <c r="H87" s="13">
        <v>39194</v>
      </c>
      <c r="I87" s="13">
        <v>39194</v>
      </c>
      <c r="J87" s="13">
        <v>39194</v>
      </c>
      <c r="K87" s="13">
        <v>39194</v>
      </c>
      <c r="L87" s="13">
        <v>39194</v>
      </c>
      <c r="M87" s="13">
        <v>39194</v>
      </c>
      <c r="N87" s="13">
        <v>39198</v>
      </c>
    </row>
    <row r="88" spans="1:16" ht="16.5" x14ac:dyDescent="0.2">
      <c r="A88" s="18" t="s">
        <v>36</v>
      </c>
      <c r="B88" s="13">
        <v>792902</v>
      </c>
      <c r="C88" s="13">
        <v>66075</v>
      </c>
      <c r="D88" s="13">
        <v>66075</v>
      </c>
      <c r="E88" s="13">
        <v>66075</v>
      </c>
      <c r="F88" s="13">
        <v>66075</v>
      </c>
      <c r="G88" s="13">
        <v>66075</v>
      </c>
      <c r="H88" s="13">
        <v>66075</v>
      </c>
      <c r="I88" s="13">
        <v>66075</v>
      </c>
      <c r="J88" s="13">
        <v>66075</v>
      </c>
      <c r="K88" s="13">
        <v>66075</v>
      </c>
      <c r="L88" s="13">
        <v>66075</v>
      </c>
      <c r="M88" s="13">
        <v>66075</v>
      </c>
      <c r="N88" s="13">
        <v>66077</v>
      </c>
    </row>
    <row r="89" spans="1:16" ht="16.5" x14ac:dyDescent="0.2">
      <c r="A89" s="18" t="s">
        <v>37</v>
      </c>
      <c r="B89" s="13">
        <v>1667535</v>
      </c>
      <c r="C89" s="13">
        <v>138961</v>
      </c>
      <c r="D89" s="13">
        <v>138961</v>
      </c>
      <c r="E89" s="13">
        <v>138961</v>
      </c>
      <c r="F89" s="13">
        <v>138961</v>
      </c>
      <c r="G89" s="13">
        <v>138961</v>
      </c>
      <c r="H89" s="13">
        <v>138961</v>
      </c>
      <c r="I89" s="13">
        <v>138961</v>
      </c>
      <c r="J89" s="13">
        <v>138961</v>
      </c>
      <c r="K89" s="13">
        <v>138961</v>
      </c>
      <c r="L89" s="13">
        <v>138961</v>
      </c>
      <c r="M89" s="13">
        <v>138961</v>
      </c>
      <c r="N89" s="13">
        <v>138964</v>
      </c>
    </row>
    <row r="90" spans="1:16" ht="16.5" x14ac:dyDescent="0.2">
      <c r="A90" s="18" t="s">
        <v>38</v>
      </c>
      <c r="B90" s="13">
        <v>67065</v>
      </c>
      <c r="C90" s="13">
        <v>5588</v>
      </c>
      <c r="D90" s="13">
        <v>5588</v>
      </c>
      <c r="E90" s="13">
        <v>5588</v>
      </c>
      <c r="F90" s="13">
        <v>5588</v>
      </c>
      <c r="G90" s="13">
        <v>5588</v>
      </c>
      <c r="H90" s="13">
        <v>5588</v>
      </c>
      <c r="I90" s="13">
        <v>5588</v>
      </c>
      <c r="J90" s="13">
        <v>5588</v>
      </c>
      <c r="K90" s="13">
        <v>5588</v>
      </c>
      <c r="L90" s="13">
        <v>5588</v>
      </c>
      <c r="M90" s="13">
        <v>5588</v>
      </c>
      <c r="N90" s="13">
        <v>5597</v>
      </c>
    </row>
    <row r="91" spans="1:16" ht="16.5" x14ac:dyDescent="0.2">
      <c r="A91" s="18" t="s">
        <v>39</v>
      </c>
      <c r="B91" s="13">
        <v>1441768</v>
      </c>
      <c r="C91" s="13">
        <v>120147</v>
      </c>
      <c r="D91" s="13">
        <v>120147</v>
      </c>
      <c r="E91" s="13">
        <v>120147</v>
      </c>
      <c r="F91" s="13">
        <v>120147</v>
      </c>
      <c r="G91" s="13">
        <v>120147</v>
      </c>
      <c r="H91" s="13">
        <v>120147</v>
      </c>
      <c r="I91" s="13">
        <v>120147</v>
      </c>
      <c r="J91" s="13">
        <v>120147</v>
      </c>
      <c r="K91" s="13">
        <v>120147</v>
      </c>
      <c r="L91" s="13">
        <v>120147</v>
      </c>
      <c r="M91" s="13">
        <v>120147</v>
      </c>
      <c r="N91" s="13">
        <v>120151</v>
      </c>
    </row>
    <row r="92" spans="1:16" ht="16.5" x14ac:dyDescent="0.2">
      <c r="A92" s="18" t="s">
        <v>40</v>
      </c>
      <c r="B92" s="13">
        <v>15471474</v>
      </c>
      <c r="C92" s="13">
        <v>1289289.5</v>
      </c>
      <c r="D92" s="13">
        <v>1289289.5</v>
      </c>
      <c r="E92" s="13">
        <v>1289289.5</v>
      </c>
      <c r="F92" s="13">
        <v>1289289.5</v>
      </c>
      <c r="G92" s="13">
        <v>1289289.5</v>
      </c>
      <c r="H92" s="13">
        <v>1289289.5</v>
      </c>
      <c r="I92" s="13">
        <v>1289289.5</v>
      </c>
      <c r="J92" s="13">
        <v>1289289.5</v>
      </c>
      <c r="K92" s="13">
        <v>1289289.5</v>
      </c>
      <c r="L92" s="13">
        <v>1289289.5</v>
      </c>
      <c r="M92" s="13">
        <v>1289289.5</v>
      </c>
      <c r="N92" s="13">
        <v>1289289.5</v>
      </c>
    </row>
    <row r="93" spans="1:16" ht="16.5" x14ac:dyDescent="0.2">
      <c r="A93" s="18" t="s">
        <v>41</v>
      </c>
      <c r="B93" s="13">
        <v>2025861</v>
      </c>
      <c r="C93" s="13">
        <v>168821</v>
      </c>
      <c r="D93" s="13">
        <v>168821</v>
      </c>
      <c r="E93" s="13">
        <v>168821</v>
      </c>
      <c r="F93" s="13">
        <v>168821</v>
      </c>
      <c r="G93" s="13">
        <v>168821</v>
      </c>
      <c r="H93" s="13">
        <v>168821</v>
      </c>
      <c r="I93" s="13">
        <v>168821</v>
      </c>
      <c r="J93" s="13">
        <v>168821</v>
      </c>
      <c r="K93" s="13">
        <v>168821</v>
      </c>
      <c r="L93" s="13">
        <v>168821</v>
      </c>
      <c r="M93" s="13">
        <v>168821</v>
      </c>
      <c r="N93" s="13">
        <v>168830</v>
      </c>
    </row>
    <row r="94" spans="1:16" x14ac:dyDescent="0.2">
      <c r="A94" s="20" t="s">
        <v>42</v>
      </c>
      <c r="B94" s="8">
        <f>SUM(B95)</f>
        <v>36223929</v>
      </c>
      <c r="C94" s="8">
        <f t="shared" ref="C94:N96" si="33">SUM(C95)</f>
        <v>3018660</v>
      </c>
      <c r="D94" s="8">
        <f t="shared" si="33"/>
        <v>3018660</v>
      </c>
      <c r="E94" s="8">
        <f t="shared" si="33"/>
        <v>3018660</v>
      </c>
      <c r="F94" s="8">
        <f t="shared" si="33"/>
        <v>3018660</v>
      </c>
      <c r="G94" s="8">
        <f t="shared" si="33"/>
        <v>3018660</v>
      </c>
      <c r="H94" s="8">
        <f t="shared" si="33"/>
        <v>3018660</v>
      </c>
      <c r="I94" s="8">
        <f t="shared" si="33"/>
        <v>3018660</v>
      </c>
      <c r="J94" s="8">
        <f t="shared" si="33"/>
        <v>3018660</v>
      </c>
      <c r="K94" s="8">
        <f t="shared" si="33"/>
        <v>3018660</v>
      </c>
      <c r="L94" s="8">
        <f t="shared" si="33"/>
        <v>3018660</v>
      </c>
      <c r="M94" s="8">
        <f t="shared" si="33"/>
        <v>3018660</v>
      </c>
      <c r="N94" s="8">
        <f t="shared" si="33"/>
        <v>3018669</v>
      </c>
    </row>
    <row r="95" spans="1:16" ht="16.5" x14ac:dyDescent="0.2">
      <c r="A95" s="14" t="s">
        <v>49</v>
      </c>
      <c r="B95" s="11">
        <f>SUM(B96)</f>
        <v>36223929</v>
      </c>
      <c r="C95" s="11">
        <f t="shared" si="33"/>
        <v>3018660</v>
      </c>
      <c r="D95" s="11">
        <f t="shared" si="33"/>
        <v>3018660</v>
      </c>
      <c r="E95" s="11">
        <f t="shared" si="33"/>
        <v>3018660</v>
      </c>
      <c r="F95" s="11">
        <f t="shared" si="33"/>
        <v>3018660</v>
      </c>
      <c r="G95" s="11">
        <f t="shared" si="33"/>
        <v>3018660</v>
      </c>
      <c r="H95" s="11">
        <f t="shared" si="33"/>
        <v>3018660</v>
      </c>
      <c r="I95" s="11">
        <f t="shared" si="33"/>
        <v>3018660</v>
      </c>
      <c r="J95" s="11">
        <f t="shared" si="33"/>
        <v>3018660</v>
      </c>
      <c r="K95" s="11">
        <f t="shared" si="33"/>
        <v>3018660</v>
      </c>
      <c r="L95" s="11">
        <f t="shared" si="33"/>
        <v>3018660</v>
      </c>
      <c r="M95" s="11">
        <f t="shared" si="33"/>
        <v>3018660</v>
      </c>
      <c r="N95" s="11">
        <f t="shared" si="33"/>
        <v>3018669</v>
      </c>
    </row>
    <row r="96" spans="1:16" ht="16.5" x14ac:dyDescent="0.2">
      <c r="A96" s="23" t="s">
        <v>108</v>
      </c>
      <c r="B96" s="11">
        <f>SUM(B97)</f>
        <v>36223929</v>
      </c>
      <c r="C96" s="11">
        <f t="shared" si="33"/>
        <v>3018660</v>
      </c>
      <c r="D96" s="11">
        <f t="shared" si="33"/>
        <v>3018660</v>
      </c>
      <c r="E96" s="11">
        <f t="shared" si="33"/>
        <v>3018660</v>
      </c>
      <c r="F96" s="11">
        <f t="shared" si="33"/>
        <v>3018660</v>
      </c>
      <c r="G96" s="11">
        <f t="shared" si="33"/>
        <v>3018660</v>
      </c>
      <c r="H96" s="11">
        <f t="shared" si="33"/>
        <v>3018660</v>
      </c>
      <c r="I96" s="11">
        <f t="shared" si="33"/>
        <v>3018660</v>
      </c>
      <c r="J96" s="11">
        <f t="shared" si="33"/>
        <v>3018660</v>
      </c>
      <c r="K96" s="11">
        <f t="shared" si="33"/>
        <v>3018660</v>
      </c>
      <c r="L96" s="11">
        <f t="shared" si="33"/>
        <v>3018660</v>
      </c>
      <c r="M96" s="11">
        <f t="shared" si="33"/>
        <v>3018660</v>
      </c>
      <c r="N96" s="11">
        <f t="shared" si="33"/>
        <v>3018669</v>
      </c>
    </row>
    <row r="97" spans="1:14" ht="33" x14ac:dyDescent="0.2">
      <c r="A97" s="12" t="s">
        <v>43</v>
      </c>
      <c r="B97" s="13">
        <v>36223929</v>
      </c>
      <c r="C97" s="13">
        <v>3018660</v>
      </c>
      <c r="D97" s="13">
        <v>3018660</v>
      </c>
      <c r="E97" s="13">
        <v>3018660</v>
      </c>
      <c r="F97" s="13">
        <v>3018660</v>
      </c>
      <c r="G97" s="13">
        <v>3018660</v>
      </c>
      <c r="H97" s="13">
        <v>3018660</v>
      </c>
      <c r="I97" s="13">
        <v>3018660</v>
      </c>
      <c r="J97" s="13">
        <v>3018660</v>
      </c>
      <c r="K97" s="13">
        <v>3018660</v>
      </c>
      <c r="L97" s="13">
        <v>3018660</v>
      </c>
      <c r="M97" s="13">
        <v>3018660</v>
      </c>
      <c r="N97" s="13">
        <v>3018669</v>
      </c>
    </row>
    <row r="98" spans="1:14" x14ac:dyDescent="0.2">
      <c r="A98" s="20" t="s">
        <v>44</v>
      </c>
      <c r="B98" s="8">
        <f>SUM(B99)</f>
        <v>2500000</v>
      </c>
      <c r="C98" s="8">
        <f t="shared" ref="C98:N98" si="34">SUM(C99)</f>
        <v>208333</v>
      </c>
      <c r="D98" s="8">
        <f t="shared" si="34"/>
        <v>208333</v>
      </c>
      <c r="E98" s="8">
        <f t="shared" si="34"/>
        <v>208333</v>
      </c>
      <c r="F98" s="8">
        <f t="shared" si="34"/>
        <v>208333</v>
      </c>
      <c r="G98" s="8">
        <f t="shared" si="34"/>
        <v>208333</v>
      </c>
      <c r="H98" s="8">
        <f t="shared" si="34"/>
        <v>208333</v>
      </c>
      <c r="I98" s="8">
        <f t="shared" si="34"/>
        <v>208333</v>
      </c>
      <c r="J98" s="8">
        <f t="shared" si="34"/>
        <v>208333</v>
      </c>
      <c r="K98" s="8">
        <f t="shared" si="34"/>
        <v>208333</v>
      </c>
      <c r="L98" s="8">
        <f t="shared" si="34"/>
        <v>208333</v>
      </c>
      <c r="M98" s="8">
        <f t="shared" si="34"/>
        <v>208333</v>
      </c>
      <c r="N98" s="8">
        <f t="shared" si="34"/>
        <v>208337</v>
      </c>
    </row>
    <row r="99" spans="1:14" ht="16.5" x14ac:dyDescent="0.2">
      <c r="A99" s="14" t="s">
        <v>45</v>
      </c>
      <c r="B99" s="11">
        <f>SUM(B100:B106)</f>
        <v>2500000</v>
      </c>
      <c r="C99" s="11">
        <f t="shared" ref="C99:N99" si="35">SUM(C100:C106)</f>
        <v>208333</v>
      </c>
      <c r="D99" s="11">
        <f t="shared" si="35"/>
        <v>208333</v>
      </c>
      <c r="E99" s="11">
        <f t="shared" si="35"/>
        <v>208333</v>
      </c>
      <c r="F99" s="11">
        <f t="shared" si="35"/>
        <v>208333</v>
      </c>
      <c r="G99" s="11">
        <f t="shared" si="35"/>
        <v>208333</v>
      </c>
      <c r="H99" s="11">
        <f t="shared" si="35"/>
        <v>208333</v>
      </c>
      <c r="I99" s="11">
        <f t="shared" si="35"/>
        <v>208333</v>
      </c>
      <c r="J99" s="11">
        <f t="shared" si="35"/>
        <v>208333</v>
      </c>
      <c r="K99" s="11">
        <f t="shared" si="35"/>
        <v>208333</v>
      </c>
      <c r="L99" s="11">
        <f t="shared" si="35"/>
        <v>208333</v>
      </c>
      <c r="M99" s="11">
        <f t="shared" si="35"/>
        <v>208333</v>
      </c>
      <c r="N99" s="11">
        <f t="shared" si="35"/>
        <v>208337</v>
      </c>
    </row>
    <row r="100" spans="1:14" ht="33" hidden="1" x14ac:dyDescent="0.2">
      <c r="A100" s="18" t="s">
        <v>109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6.5" hidden="1" x14ac:dyDescent="0.2">
      <c r="A101" s="12" t="s">
        <v>110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6.5" hidden="1" x14ac:dyDescent="0.2">
      <c r="A102" s="12" t="s">
        <v>111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6.5" x14ac:dyDescent="0.2">
      <c r="A103" s="12" t="s">
        <v>112</v>
      </c>
      <c r="B103" s="13">
        <v>2500000</v>
      </c>
      <c r="C103" s="13">
        <v>208333</v>
      </c>
      <c r="D103" s="13">
        <v>208333</v>
      </c>
      <c r="E103" s="13">
        <v>208333</v>
      </c>
      <c r="F103" s="13">
        <v>208333</v>
      </c>
      <c r="G103" s="13">
        <v>208333</v>
      </c>
      <c r="H103" s="13">
        <v>208333</v>
      </c>
      <c r="I103" s="13">
        <v>208333</v>
      </c>
      <c r="J103" s="13">
        <v>208333</v>
      </c>
      <c r="K103" s="13">
        <v>208333</v>
      </c>
      <c r="L103" s="13">
        <v>208333</v>
      </c>
      <c r="M103" s="13">
        <v>208333</v>
      </c>
      <c r="N103" s="13">
        <v>208337</v>
      </c>
    </row>
    <row r="104" spans="1:14" ht="16.5" hidden="1" x14ac:dyDescent="0.2">
      <c r="A104" s="12" t="s">
        <v>113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ht="16.5" hidden="1" x14ac:dyDescent="0.2">
      <c r="A105" s="12" t="s">
        <v>114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6.5" hidden="1" x14ac:dyDescent="0.2">
      <c r="A106" s="12" t="s">
        <v>115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6.5" x14ac:dyDescent="0.3">
      <c r="A107" s="5" t="s">
        <v>46</v>
      </c>
      <c r="B107" s="6">
        <f>SUM(B108)</f>
        <v>16433836</v>
      </c>
      <c r="C107" s="6">
        <f>SUM(C108)</f>
        <v>1369486</v>
      </c>
      <c r="D107" s="6">
        <f t="shared" ref="C107:N111" si="36">SUM(D108)</f>
        <v>1369486</v>
      </c>
      <c r="E107" s="6">
        <f t="shared" si="36"/>
        <v>1369486</v>
      </c>
      <c r="F107" s="6">
        <f t="shared" si="36"/>
        <v>1369486</v>
      </c>
      <c r="G107" s="6">
        <f t="shared" si="36"/>
        <v>1369486</v>
      </c>
      <c r="H107" s="6">
        <f t="shared" si="36"/>
        <v>1369486</v>
      </c>
      <c r="I107" s="6">
        <f t="shared" si="36"/>
        <v>1369486</v>
      </c>
      <c r="J107" s="6">
        <f t="shared" si="36"/>
        <v>1369486</v>
      </c>
      <c r="K107" s="6">
        <f t="shared" si="36"/>
        <v>1369486</v>
      </c>
      <c r="L107" s="6">
        <f t="shared" si="36"/>
        <v>1369486</v>
      </c>
      <c r="M107" s="6">
        <f t="shared" si="36"/>
        <v>1369486</v>
      </c>
      <c r="N107" s="6">
        <f t="shared" si="36"/>
        <v>1369490</v>
      </c>
    </row>
    <row r="108" spans="1:14" x14ac:dyDescent="0.2">
      <c r="A108" s="7" t="s">
        <v>31</v>
      </c>
      <c r="B108" s="8">
        <f>+B109</f>
        <v>16433836</v>
      </c>
      <c r="C108" s="8">
        <f t="shared" si="36"/>
        <v>1369486</v>
      </c>
      <c r="D108" s="8">
        <f t="shared" si="36"/>
        <v>1369486</v>
      </c>
      <c r="E108" s="8">
        <f t="shared" si="36"/>
        <v>1369486</v>
      </c>
      <c r="F108" s="8">
        <f t="shared" si="36"/>
        <v>1369486</v>
      </c>
      <c r="G108" s="8">
        <f t="shared" si="36"/>
        <v>1369486</v>
      </c>
      <c r="H108" s="8">
        <f t="shared" si="36"/>
        <v>1369486</v>
      </c>
      <c r="I108" s="8">
        <f t="shared" si="36"/>
        <v>1369486</v>
      </c>
      <c r="J108" s="8">
        <f t="shared" si="36"/>
        <v>1369486</v>
      </c>
      <c r="K108" s="8">
        <f t="shared" si="36"/>
        <v>1369486</v>
      </c>
      <c r="L108" s="8">
        <f t="shared" si="36"/>
        <v>1369486</v>
      </c>
      <c r="M108" s="8">
        <f t="shared" si="36"/>
        <v>1369486</v>
      </c>
      <c r="N108" s="8">
        <f t="shared" si="36"/>
        <v>1369490</v>
      </c>
    </row>
    <row r="109" spans="1:14" x14ac:dyDescent="0.2">
      <c r="A109" s="20" t="s">
        <v>42</v>
      </c>
      <c r="B109" s="8">
        <f>SUM(B110)</f>
        <v>16433836</v>
      </c>
      <c r="C109" s="8">
        <f t="shared" si="36"/>
        <v>1369486</v>
      </c>
      <c r="D109" s="8">
        <f t="shared" si="36"/>
        <v>1369486</v>
      </c>
      <c r="E109" s="8">
        <f t="shared" si="36"/>
        <v>1369486</v>
      </c>
      <c r="F109" s="8">
        <f t="shared" si="36"/>
        <v>1369486</v>
      </c>
      <c r="G109" s="8">
        <f t="shared" si="36"/>
        <v>1369486</v>
      </c>
      <c r="H109" s="8">
        <f t="shared" si="36"/>
        <v>1369486</v>
      </c>
      <c r="I109" s="8">
        <f t="shared" si="36"/>
        <v>1369486</v>
      </c>
      <c r="J109" s="8">
        <f t="shared" si="36"/>
        <v>1369486</v>
      </c>
      <c r="K109" s="8">
        <f t="shared" si="36"/>
        <v>1369486</v>
      </c>
      <c r="L109" s="8">
        <f t="shared" si="36"/>
        <v>1369486</v>
      </c>
      <c r="M109" s="8">
        <f t="shared" si="36"/>
        <v>1369486</v>
      </c>
      <c r="N109" s="8">
        <f t="shared" si="36"/>
        <v>1369490</v>
      </c>
    </row>
    <row r="110" spans="1:14" ht="16.5" x14ac:dyDescent="0.2">
      <c r="A110" s="14" t="s">
        <v>49</v>
      </c>
      <c r="B110" s="11">
        <f>SUM(B111)</f>
        <v>16433836</v>
      </c>
      <c r="C110" s="11">
        <f t="shared" si="36"/>
        <v>1369486</v>
      </c>
      <c r="D110" s="11">
        <f t="shared" si="36"/>
        <v>1369486</v>
      </c>
      <c r="E110" s="11">
        <f t="shared" si="36"/>
        <v>1369486</v>
      </c>
      <c r="F110" s="11">
        <f t="shared" si="36"/>
        <v>1369486</v>
      </c>
      <c r="G110" s="11">
        <f t="shared" si="36"/>
        <v>1369486</v>
      </c>
      <c r="H110" s="11">
        <f t="shared" si="36"/>
        <v>1369486</v>
      </c>
      <c r="I110" s="11">
        <f t="shared" si="36"/>
        <v>1369486</v>
      </c>
      <c r="J110" s="11">
        <f t="shared" si="36"/>
        <v>1369486</v>
      </c>
      <c r="K110" s="11">
        <f t="shared" si="36"/>
        <v>1369486</v>
      </c>
      <c r="L110" s="11">
        <f t="shared" si="36"/>
        <v>1369486</v>
      </c>
      <c r="M110" s="11">
        <f t="shared" si="36"/>
        <v>1369486</v>
      </c>
      <c r="N110" s="11">
        <f t="shared" si="36"/>
        <v>1369490</v>
      </c>
    </row>
    <row r="111" spans="1:14" ht="16.5" x14ac:dyDescent="0.2">
      <c r="A111" s="23" t="s">
        <v>108</v>
      </c>
      <c r="B111" s="11">
        <f>SUM(B112)</f>
        <v>16433836</v>
      </c>
      <c r="C111" s="11">
        <f t="shared" si="36"/>
        <v>1369486</v>
      </c>
      <c r="D111" s="11">
        <f t="shared" si="36"/>
        <v>1369486</v>
      </c>
      <c r="E111" s="11">
        <f t="shared" si="36"/>
        <v>1369486</v>
      </c>
      <c r="F111" s="11">
        <f t="shared" si="36"/>
        <v>1369486</v>
      </c>
      <c r="G111" s="11">
        <f t="shared" si="36"/>
        <v>1369486</v>
      </c>
      <c r="H111" s="11">
        <f t="shared" si="36"/>
        <v>1369486</v>
      </c>
      <c r="I111" s="11">
        <f t="shared" si="36"/>
        <v>1369486</v>
      </c>
      <c r="J111" s="11">
        <f t="shared" si="36"/>
        <v>1369486</v>
      </c>
      <c r="K111" s="11">
        <f t="shared" si="36"/>
        <v>1369486</v>
      </c>
      <c r="L111" s="11">
        <f t="shared" si="36"/>
        <v>1369486</v>
      </c>
      <c r="M111" s="11">
        <f t="shared" si="36"/>
        <v>1369486</v>
      </c>
      <c r="N111" s="11">
        <f t="shared" si="36"/>
        <v>1369490</v>
      </c>
    </row>
    <row r="112" spans="1:14" ht="33" x14ac:dyDescent="0.2">
      <c r="A112" s="12" t="s">
        <v>50</v>
      </c>
      <c r="B112" s="13">
        <v>16433836</v>
      </c>
      <c r="C112" s="13">
        <v>1369486</v>
      </c>
      <c r="D112" s="13">
        <v>1369486</v>
      </c>
      <c r="E112" s="13">
        <v>1369486</v>
      </c>
      <c r="F112" s="13">
        <v>1369486</v>
      </c>
      <c r="G112" s="13">
        <v>1369486</v>
      </c>
      <c r="H112" s="13">
        <v>1369486</v>
      </c>
      <c r="I112" s="13">
        <v>1369486</v>
      </c>
      <c r="J112" s="13">
        <v>1369486</v>
      </c>
      <c r="K112" s="13">
        <v>1369486</v>
      </c>
      <c r="L112" s="13">
        <v>1369486</v>
      </c>
      <c r="M112" s="13">
        <v>1369486</v>
      </c>
      <c r="N112" s="13">
        <v>1369490</v>
      </c>
    </row>
    <row r="113" spans="1:14" ht="23.25" x14ac:dyDescent="0.35">
      <c r="A113" s="24" t="s">
        <v>13</v>
      </c>
      <c r="B113" s="25">
        <f t="shared" ref="B113:N113" si="37">SUM(B6+B107)</f>
        <v>135080870.70999998</v>
      </c>
      <c r="C113" s="25">
        <f t="shared" si="37"/>
        <v>11256694.310000001</v>
      </c>
      <c r="D113" s="25">
        <f t="shared" si="37"/>
        <v>11256694.310000001</v>
      </c>
      <c r="E113" s="25">
        <f t="shared" si="37"/>
        <v>11256694.310000001</v>
      </c>
      <c r="F113" s="25">
        <f t="shared" si="37"/>
        <v>11256694.310000001</v>
      </c>
      <c r="G113" s="25">
        <f t="shared" si="37"/>
        <v>11256694.310000001</v>
      </c>
      <c r="H113" s="25">
        <f t="shared" si="37"/>
        <v>11256694.310000001</v>
      </c>
      <c r="I113" s="25">
        <f t="shared" si="37"/>
        <v>11256694.310000001</v>
      </c>
      <c r="J113" s="25">
        <f t="shared" si="37"/>
        <v>11256694.310000001</v>
      </c>
      <c r="K113" s="25">
        <f t="shared" si="37"/>
        <v>11256694.310000001</v>
      </c>
      <c r="L113" s="25">
        <f t="shared" si="37"/>
        <v>11256694.310000001</v>
      </c>
      <c r="M113" s="25">
        <f t="shared" si="37"/>
        <v>11256694.310000001</v>
      </c>
      <c r="N113" s="25">
        <f t="shared" si="37"/>
        <v>11257233.300000001</v>
      </c>
    </row>
    <row r="114" spans="1:14" x14ac:dyDescent="0.2">
      <c r="B114" s="27"/>
    </row>
    <row r="115" spans="1:14" x14ac:dyDescent="0.2">
      <c r="B115" s="26"/>
      <c r="C115" s="26"/>
    </row>
    <row r="117" spans="1:14" x14ac:dyDescent="0.2">
      <c r="B117" s="26"/>
    </row>
  </sheetData>
  <mergeCells count="2">
    <mergeCell ref="A1:N1"/>
    <mergeCell ref="A3:N3"/>
  </mergeCells>
  <phoneticPr fontId="0" type="noConversion"/>
  <printOptions horizontalCentered="1"/>
  <pageMargins left="0.31496062992125984" right="0.39370078740157483" top="0.5" bottom="0.39370078740157483" header="0" footer="0"/>
  <pageSetup scale="50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Calendarización 2026</vt:lpstr>
      <vt:lpstr>'Calendarización 2026'!Títulos_a_imprimir</vt:lpstr>
    </vt:vector>
  </TitlesOfParts>
  <Company>CONTADURIA MAYOR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Jorge_L</dc:creator>
  <cp:lastModifiedBy>MUNICIPIO DE FRANCISCO I MADERO</cp:lastModifiedBy>
  <cp:lastPrinted>2026-04-27T17:13:20Z</cp:lastPrinted>
  <dcterms:created xsi:type="dcterms:W3CDTF">2001-06-29T17:31:23Z</dcterms:created>
  <dcterms:modified xsi:type="dcterms:W3CDTF">2026-04-27T17:13:33Z</dcterms:modified>
</cp:coreProperties>
</file>